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5" windowWidth="20730" windowHeight="9525"/>
  </bookViews>
  <sheets>
    <sheet name="202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H35" i="1"/>
  <c r="G35"/>
  <c r="E35"/>
  <c r="I35" s="1"/>
  <c r="C35"/>
  <c r="O34"/>
  <c r="N34"/>
  <c r="M34"/>
  <c r="L34"/>
  <c r="F34"/>
  <c r="F38" s="1"/>
  <c r="F33"/>
  <c r="E33"/>
  <c r="D33"/>
  <c r="C33"/>
  <c r="K32"/>
  <c r="K34" s="1"/>
  <c r="I32"/>
  <c r="H32"/>
  <c r="K31"/>
  <c r="H31"/>
  <c r="G31"/>
  <c r="I31" s="1"/>
  <c r="I33" s="1"/>
  <c r="K30"/>
  <c r="I30"/>
  <c r="H30"/>
  <c r="K29"/>
  <c r="J29"/>
  <c r="I29"/>
  <c r="H29"/>
  <c r="K28"/>
  <c r="J28"/>
  <c r="I28"/>
  <c r="H28"/>
  <c r="H33" s="1"/>
  <c r="G26"/>
  <c r="F26"/>
  <c r="E26"/>
  <c r="D26"/>
  <c r="C26"/>
  <c r="H25"/>
  <c r="K24"/>
  <c r="J24"/>
  <c r="I24"/>
  <c r="I26" s="1"/>
  <c r="H24"/>
  <c r="H26" s="1"/>
  <c r="G24"/>
  <c r="E24"/>
  <c r="I22"/>
  <c r="I34" s="1"/>
  <c r="I38" s="1"/>
  <c r="H22"/>
  <c r="G22"/>
  <c r="F22"/>
  <c r="E22"/>
  <c r="E34" s="1"/>
  <c r="E38" s="1"/>
  <c r="D22"/>
  <c r="D34" s="1"/>
  <c r="D38" s="1"/>
  <c r="C22"/>
  <c r="C34" s="1"/>
  <c r="C38" s="1"/>
  <c r="K18"/>
  <c r="J18"/>
  <c r="J34" s="1"/>
  <c r="I18"/>
  <c r="H18"/>
  <c r="K16"/>
  <c r="J16"/>
  <c r="I16"/>
  <c r="H16"/>
  <c r="K14"/>
  <c r="J14"/>
  <c r="I14"/>
  <c r="H14"/>
  <c r="K12"/>
  <c r="J12"/>
  <c r="I12"/>
  <c r="H12"/>
  <c r="K10"/>
  <c r="J10"/>
  <c r="I10"/>
  <c r="H10"/>
  <c r="K8"/>
  <c r="J8"/>
  <c r="I8"/>
  <c r="H8"/>
  <c r="H34" l="1"/>
  <c r="H38" s="1"/>
  <c r="G34"/>
  <c r="G38" s="1"/>
  <c r="G33"/>
</calcChain>
</file>

<file path=xl/sharedStrings.xml><?xml version="1.0" encoding="utf-8"?>
<sst xmlns="http://schemas.openxmlformats.org/spreadsheetml/2006/main" count="41" uniqueCount="35">
  <si>
    <t>Информация о состоянии лицевого счета  д.№ 14а по ул. Первомайской</t>
  </si>
  <si>
    <t>нас</t>
  </si>
  <si>
    <t>степ</t>
  </si>
  <si>
    <t>гран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</si>
  <si>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</si>
  <si>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</si>
  <si>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</si>
  <si>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</si>
  <si>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</si>
  <si>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</si>
  <si>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</si>
  <si>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</si>
  <si>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нач</t>
  </si>
  <si>
    <t>оп</t>
  </si>
  <si>
    <t>Обслуживаемая площадь  - 1557,2 кв.м.</t>
  </si>
  <si>
    <t>Содержание</t>
  </si>
  <si>
    <t>Ремонт</t>
  </si>
  <si>
    <t>Управление</t>
  </si>
  <si>
    <t>ОДН водоснабж</t>
  </si>
  <si>
    <t>ОДН водоотвед</t>
  </si>
  <si>
    <t>ОДН эл/энергия</t>
  </si>
  <si>
    <t>Итого</t>
  </si>
  <si>
    <t>Капитальный ремонт</t>
  </si>
  <si>
    <t xml:space="preserve">Водоснабжение </t>
  </si>
  <si>
    <t>водоотведение</t>
  </si>
  <si>
    <t>Теплоснабжение</t>
  </si>
  <si>
    <t>Сбор и вывоз ТБО</t>
  </si>
  <si>
    <t>Обращение с ТКО</t>
  </si>
  <si>
    <t>ВСЕГО по ЖКУ</t>
  </si>
  <si>
    <t>Доходы от использования общего имущества , всего, в т.ч.</t>
  </si>
  <si>
    <t>ВСЕГО по дому</t>
  </si>
  <si>
    <t>УТВЕРЖДАЮ</t>
  </si>
  <si>
    <t>Директор ООО УК "Эталон" _____________________Н.К.Дмитриева</t>
  </si>
  <si>
    <t>за период 01.01.2021-31.12.2021  (Управление)</t>
  </si>
  <si>
    <t>Платежи банка (%%, услуги банка)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</si>
</sst>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FF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FF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9" borderId="29" applyNumberFormat="0" applyAlignment="0" applyProtection="0"/>
    <xf numFmtId="0" fontId="15" fillId="22" borderId="30" applyNumberFormat="0" applyAlignment="0" applyProtection="0"/>
    <xf numFmtId="0" fontId="16" fillId="22" borderId="29" applyNumberFormat="0" applyAlignment="0" applyProtection="0"/>
    <xf numFmtId="164" fontId="1" fillId="0" borderId="0" applyFont="0" applyFill="0" applyBorder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23" borderId="35" applyNumberFormat="0" applyAlignment="0" applyProtection="0"/>
    <xf numFmtId="0" fontId="22" fillId="0" borderId="0" applyNumberFormat="0" applyFill="0" applyBorder="0" applyAlignment="0" applyProtection="0"/>
    <xf numFmtId="0" fontId="23" fillId="24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25" borderId="36" applyNumberFormat="0" applyFont="0" applyAlignment="0" applyProtection="0"/>
    <xf numFmtId="0" fontId="1" fillId="25" borderId="36" applyNumberFormat="0" applyFont="0" applyAlignment="0" applyProtection="0"/>
    <xf numFmtId="0" fontId="26" fillId="0" borderId="3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</cellStyleXfs>
  <cellXfs count="93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wrapText="1"/>
    </xf>
    <xf numFmtId="0" fontId="7" fillId="0" borderId="0" xfId="1" applyFont="1" applyAlignment="1">
      <alignment horizontal="right" wrapText="1"/>
    </xf>
    <xf numFmtId="3" fontId="7" fillId="0" borderId="11" xfId="1" applyNumberFormat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2" fontId="7" fillId="0" borderId="0" xfId="1" applyNumberFormat="1" applyFont="1"/>
    <xf numFmtId="0" fontId="7" fillId="0" borderId="0" xfId="1" applyFont="1" applyFill="1" applyBorder="1" applyAlignment="1">
      <alignment horizontal="center" wrapText="1"/>
    </xf>
    <xf numFmtId="3" fontId="7" fillId="0" borderId="12" xfId="1" applyNumberFormat="1" applyFont="1" applyBorder="1" applyAlignment="1">
      <alignment horizontal="center"/>
    </xf>
    <xf numFmtId="0" fontId="7" fillId="0" borderId="0" xfId="1" applyFont="1"/>
    <xf numFmtId="3" fontId="11" fillId="0" borderId="13" xfId="1" applyNumberFormat="1" applyFont="1" applyBorder="1" applyAlignment="1">
      <alignment horizontal="center"/>
    </xf>
    <xf numFmtId="3" fontId="11" fillId="0" borderId="10" xfId="1" applyNumberFormat="1" applyFont="1" applyBorder="1" applyAlignment="1">
      <alignment horizontal="center"/>
    </xf>
    <xf numFmtId="3" fontId="11" fillId="0" borderId="12" xfId="1" applyNumberFormat="1" applyFont="1" applyBorder="1" applyAlignment="1">
      <alignment horizontal="center"/>
    </xf>
    <xf numFmtId="3" fontId="7" fillId="0" borderId="13" xfId="1" applyNumberFormat="1" applyFont="1" applyBorder="1" applyAlignment="1">
      <alignment horizontal="center"/>
    </xf>
    <xf numFmtId="2" fontId="7" fillId="0" borderId="0" xfId="1" applyNumberFormat="1" applyFont="1" applyFill="1" applyBorder="1"/>
    <xf numFmtId="3" fontId="11" fillId="0" borderId="17" xfId="1" applyNumberFormat="1" applyFont="1" applyBorder="1" applyAlignment="1">
      <alignment horizontal="center"/>
    </xf>
    <xf numFmtId="3" fontId="11" fillId="0" borderId="18" xfId="1" applyNumberFormat="1" applyFont="1" applyBorder="1" applyAlignment="1">
      <alignment horizontal="center"/>
    </xf>
    <xf numFmtId="3" fontId="4" fillId="3" borderId="19" xfId="1" applyNumberFormat="1" applyFont="1" applyFill="1" applyBorder="1" applyAlignment="1">
      <alignment horizontal="center"/>
    </xf>
    <xf numFmtId="3" fontId="4" fillId="3" borderId="13" xfId="1" applyNumberFormat="1" applyFont="1" applyFill="1" applyBorder="1" applyAlignment="1">
      <alignment horizontal="center"/>
    </xf>
    <xf numFmtId="3" fontId="7" fillId="0" borderId="24" xfId="1" applyNumberFormat="1" applyFont="1" applyBorder="1" applyAlignment="1">
      <alignment horizontal="center"/>
    </xf>
    <xf numFmtId="3" fontId="4" fillId="3" borderId="26" xfId="1" applyNumberFormat="1" applyFont="1" applyFill="1" applyBorder="1" applyAlignment="1">
      <alignment horizontal="center"/>
    </xf>
    <xf numFmtId="2" fontId="2" fillId="0" borderId="0" xfId="1" applyNumberFormat="1" applyFont="1"/>
    <xf numFmtId="3" fontId="7" fillId="2" borderId="1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3" fontId="0" fillId="0" borderId="0" xfId="0" applyNumberFormat="1"/>
    <xf numFmtId="0" fontId="7" fillId="0" borderId="9" xfId="1" applyFont="1" applyBorder="1" applyAlignment="1">
      <alignment horizontal="left"/>
    </xf>
    <xf numFmtId="0" fontId="7" fillId="0" borderId="10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1" fillId="0" borderId="6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4" fillId="3" borderId="25" xfId="1" applyFont="1" applyFill="1" applyBorder="1" applyAlignment="1">
      <alignment horizontal="center"/>
    </xf>
    <xf numFmtId="0" fontId="4" fillId="3" borderId="26" xfId="1" applyFont="1" applyFill="1" applyBorder="1" applyAlignment="1">
      <alignment horizontal="center"/>
    </xf>
    <xf numFmtId="0" fontId="11" fillId="0" borderId="15" xfId="1" applyFont="1" applyBorder="1" applyAlignment="1">
      <alignment horizontal="left"/>
    </xf>
    <xf numFmtId="0" fontId="11" fillId="0" borderId="16" xfId="1" applyFont="1" applyBorder="1" applyAlignment="1">
      <alignment horizontal="left"/>
    </xf>
    <xf numFmtId="0" fontId="4" fillId="3" borderId="19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7" fillId="0" borderId="14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0" fontId="7" fillId="0" borderId="13" xfId="1" applyFont="1" applyBorder="1" applyAlignment="1">
      <alignment horizontal="left"/>
    </xf>
    <xf numFmtId="0" fontId="4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left"/>
    </xf>
    <xf numFmtId="0" fontId="7" fillId="2" borderId="27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wrapText="1"/>
    </xf>
    <xf numFmtId="0" fontId="7" fillId="2" borderId="13" xfId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1"/>
    <xf numFmtId="0" fontId="29" fillId="0" borderId="0" xfId="1" applyFont="1"/>
    <xf numFmtId="0" fontId="29" fillId="0" borderId="0" xfId="1" applyFont="1" applyAlignment="1">
      <alignment horizontal="right"/>
    </xf>
    <xf numFmtId="1" fontId="7" fillId="0" borderId="11" xfId="1" applyNumberFormat="1" applyFont="1" applyFill="1" applyBorder="1" applyAlignment="1">
      <alignment horizontal="center"/>
    </xf>
    <xf numFmtId="3" fontId="7" fillId="0" borderId="11" xfId="1" applyNumberFormat="1" applyFont="1" applyFill="1" applyBorder="1" applyAlignment="1">
      <alignment horizontal="center"/>
    </xf>
    <xf numFmtId="1" fontId="7" fillId="0" borderId="13" xfId="1" applyNumberFormat="1" applyFont="1" applyFill="1" applyBorder="1" applyAlignment="1">
      <alignment horizontal="center"/>
    </xf>
    <xf numFmtId="1" fontId="11" fillId="0" borderId="13" xfId="1" applyNumberFormat="1" applyFont="1" applyFill="1" applyBorder="1" applyAlignment="1">
      <alignment horizontal="center"/>
    </xf>
    <xf numFmtId="3" fontId="11" fillId="0" borderId="13" xfId="1" applyNumberFormat="1" applyFont="1" applyFill="1" applyBorder="1" applyAlignment="1">
      <alignment horizontal="center"/>
    </xf>
    <xf numFmtId="1" fontId="11" fillId="0" borderId="17" xfId="1" applyNumberFormat="1" applyFont="1" applyFill="1" applyBorder="1" applyAlignment="1">
      <alignment horizontal="center"/>
    </xf>
    <xf numFmtId="3" fontId="11" fillId="0" borderId="17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21" xfId="1" applyNumberFormat="1" applyFont="1" applyFill="1" applyBorder="1" applyAlignment="1">
      <alignment horizontal="center"/>
    </xf>
    <xf numFmtId="1" fontId="7" fillId="2" borderId="22" xfId="1" applyNumberFormat="1" applyFont="1" applyFill="1" applyBorder="1" applyAlignment="1">
      <alignment horizontal="left" wrapText="1"/>
    </xf>
    <xf numFmtId="1" fontId="7" fillId="2" borderId="23" xfId="1" applyNumberFormat="1" applyFont="1" applyFill="1" applyBorder="1" applyAlignment="1">
      <alignment horizontal="left" wrapText="1"/>
    </xf>
    <xf numFmtId="1" fontId="0" fillId="2" borderId="23" xfId="0" applyNumberFormat="1" applyFill="1" applyBorder="1" applyAlignment="1">
      <alignment horizontal="left" wrapText="1"/>
    </xf>
    <xf numFmtId="1" fontId="4" fillId="3" borderId="13" xfId="1" applyNumberFormat="1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11" fillId="0" borderId="39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7" fillId="0" borderId="9" xfId="1" applyFont="1" applyBorder="1" applyAlignment="1">
      <alignment horizontal="left" wrapText="1"/>
    </xf>
    <xf numFmtId="0" fontId="7" fillId="0" borderId="11" xfId="1" applyFont="1" applyBorder="1" applyAlignment="1">
      <alignment horizontal="left" wrapText="1"/>
    </xf>
    <xf numFmtId="3" fontId="7" fillId="0" borderId="13" xfId="1" applyNumberFormat="1" applyFont="1" applyFill="1" applyBorder="1" applyAlignment="1">
      <alignment horizontal="center"/>
    </xf>
    <xf numFmtId="0" fontId="7" fillId="0" borderId="38" xfId="1" applyFont="1" applyBorder="1" applyAlignment="1">
      <alignment horizontal="left"/>
    </xf>
    <xf numFmtId="0" fontId="7" fillId="0" borderId="41" xfId="1" applyFont="1" applyBorder="1" applyAlignment="1">
      <alignment horizontal="left"/>
    </xf>
    <xf numFmtId="3" fontId="7" fillId="26" borderId="11" xfId="1" applyNumberFormat="1" applyFont="1" applyFill="1" applyBorder="1" applyAlignment="1">
      <alignment horizontal="center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Плохой 2" xfId="38"/>
    <cellStyle name="Пояснение 2" xfId="39"/>
    <cellStyle name="Примечание 2" xfId="40"/>
    <cellStyle name="Примечание 3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&#1055;&#1086;&#1083;&#1100;&#1079;&#1086;&#1074;&#1072;&#1090;&#1077;&#1083;&#1100;/Documents/&#1056;&#1050;&#1062;%20&#1086;&#1090;&#1095;&#1077;&#1090;&#1099;/&#1054;&#1054;&#1054;%20&#1059;&#1050;%20&#1069;&#1090;&#1072;&#1083;&#1086;&#1085;%202019%20(&#1075;&#1086;&#1076;)%20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1"/>
      <sheetName val="Бон11"/>
      <sheetName val="Бон15"/>
      <sheetName val="Вяйн.8"/>
      <sheetName val="Гор.14"/>
      <sheetName val="Др.11"/>
      <sheetName val="Др.5"/>
      <sheetName val="Др.6"/>
      <sheetName val="Др.7"/>
      <sheetName val="Др.9"/>
      <sheetName val="Жел.10"/>
      <sheetName val="Жел.12"/>
      <sheetName val="Жел.14"/>
      <sheetName val="Жел.18"/>
      <sheetName val="Жел.20"/>
      <sheetName val="Жел.22"/>
      <sheetName val="Зел.15"/>
      <sheetName val="Зел.6"/>
      <sheetName val="Кар.75"/>
      <sheetName val="Кир10"/>
      <sheetName val="Кир.13"/>
      <sheetName val="Комс.5"/>
      <sheetName val="Лен22"/>
      <sheetName val="лен24"/>
      <sheetName val="маяк7"/>
      <sheetName val="Маяк8"/>
      <sheetName val="Маяк9"/>
      <sheetName val="Пер14а"/>
      <sheetName val="Поб.13"/>
      <sheetName val="Пуш2"/>
      <sheetName val="Сад28"/>
      <sheetName val="Сов.19"/>
      <sheetName val="Фан.т.7а"/>
      <sheetName val="Шв9"/>
      <sheetName val="Свод2"/>
      <sheetName val="Хш13"/>
      <sheetName val="Хш14"/>
      <sheetName val="Хш22"/>
      <sheetName val="свод3"/>
      <sheetName val="40лет4"/>
      <sheetName val="Гаг21"/>
      <sheetName val="Цен.1"/>
      <sheetName val="Цент2"/>
      <sheetName val="Цент.3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7">
          <cell r="C17">
            <v>179614.68000000005</v>
          </cell>
          <cell r="F17">
            <v>82861.229999999981</v>
          </cell>
          <cell r="H17">
            <v>413.72</v>
          </cell>
          <cell r="I17">
            <v>265.92</v>
          </cell>
          <cell r="K17">
            <v>41870.499999999993</v>
          </cell>
          <cell r="O17">
            <v>125489.93000000004</v>
          </cell>
          <cell r="P17">
            <v>3988.3799999999997</v>
          </cell>
          <cell r="Q17">
            <v>6627.17</v>
          </cell>
          <cell r="T17">
            <v>4337.8100000000004</v>
          </cell>
        </row>
        <row r="33">
          <cell r="C33">
            <v>175757.41</v>
          </cell>
          <cell r="F33">
            <v>76246.559999999998</v>
          </cell>
          <cell r="H33">
            <v>10960.119999999999</v>
          </cell>
          <cell r="I33">
            <v>7057.87</v>
          </cell>
          <cell r="J33">
            <v>641.75</v>
          </cell>
          <cell r="K33">
            <v>41010.879999999997</v>
          </cell>
          <cell r="M33">
            <v>20.929999999999996</v>
          </cell>
          <cell r="N33">
            <v>4.870000000000001</v>
          </cell>
          <cell r="O33">
            <v>124318.79</v>
          </cell>
          <cell r="P33">
            <v>3966.5899999999997</v>
          </cell>
          <cell r="Q33">
            <v>8126.84</v>
          </cell>
          <cell r="T33">
            <v>5293.0199999999995</v>
          </cell>
          <cell r="U33">
            <v>3448.51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274"/>
  <sheetViews>
    <sheetView tabSelected="1" workbookViewId="0">
      <selection activeCell="R5" sqref="R5"/>
    </sheetView>
  </sheetViews>
  <sheetFormatPr defaultColWidth="9.140625" defaultRowHeight="15"/>
  <cols>
    <col min="3" max="3" width="16.5703125" customWidth="1"/>
    <col min="4" max="4" width="14.85546875" customWidth="1"/>
    <col min="5" max="5" width="15.85546875" customWidth="1"/>
    <col min="6" max="6" width="15" customWidth="1"/>
    <col min="7" max="8" width="15.42578125" customWidth="1"/>
    <col min="9" max="9" width="19.140625" customWidth="1"/>
    <col min="10" max="10" width="10.140625" style="2" hidden="1" customWidth="1"/>
    <col min="11" max="11" width="14.42578125" style="2" hidden="1" customWidth="1"/>
    <col min="12" max="13" width="0" style="2" hidden="1" customWidth="1"/>
    <col min="14" max="14" width="10.140625" style="2" hidden="1" customWidth="1"/>
    <col min="15" max="15" width="12.85546875" style="2" hidden="1" customWidth="1"/>
    <col min="16" max="16" width="0" style="2" hidden="1" customWidth="1"/>
    <col min="17" max="17" width="9.140625" style="2"/>
  </cols>
  <sheetData>
    <row r="1" spans="1:17">
      <c r="A1" s="66"/>
      <c r="B1" s="66"/>
      <c r="C1" s="66"/>
      <c r="D1" s="66"/>
      <c r="E1" s="66"/>
      <c r="F1" s="67"/>
      <c r="G1" s="67"/>
      <c r="H1" s="67"/>
      <c r="I1" s="68" t="s">
        <v>31</v>
      </c>
      <c r="J1" s="1"/>
      <c r="K1" s="1"/>
      <c r="L1" s="1"/>
      <c r="M1" s="1"/>
      <c r="N1" s="1"/>
      <c r="P1"/>
      <c r="Q1"/>
    </row>
    <row r="2" spans="1:17">
      <c r="A2" s="66"/>
      <c r="B2" s="66"/>
      <c r="C2" s="66"/>
      <c r="D2" s="66"/>
      <c r="E2" s="66"/>
      <c r="F2" s="67"/>
      <c r="G2" s="67"/>
      <c r="H2" s="67"/>
      <c r="I2" s="68" t="s">
        <v>32</v>
      </c>
      <c r="J2" s="1"/>
      <c r="K2" s="1"/>
      <c r="L2" s="1"/>
      <c r="M2" s="1"/>
      <c r="N2" s="1"/>
      <c r="P2"/>
      <c r="Q2"/>
    </row>
    <row r="3" spans="1:17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1"/>
      <c r="K3" s="1"/>
      <c r="L3" s="1"/>
      <c r="M3" s="1"/>
      <c r="N3" s="1"/>
      <c r="P3"/>
      <c r="Q3"/>
    </row>
    <row r="4" spans="1:17" ht="15.75" thickBot="1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1" t="s">
        <v>1</v>
      </c>
      <c r="K4" s="1"/>
      <c r="L4" s="1" t="s">
        <v>2</v>
      </c>
      <c r="M4" s="1"/>
      <c r="N4" s="1" t="s">
        <v>3</v>
      </c>
      <c r="P4"/>
      <c r="Q4"/>
    </row>
    <row r="5" spans="1:17" ht="54.75" thickBot="1">
      <c r="A5" s="38" t="s">
        <v>4</v>
      </c>
      <c r="B5" s="39"/>
      <c r="C5" s="33" t="s">
        <v>5</v>
      </c>
      <c r="D5" s="33" t="s">
        <v>6</v>
      </c>
      <c r="E5" s="33" t="s">
        <v>7</v>
      </c>
      <c r="F5" s="33" t="s">
        <v>8</v>
      </c>
      <c r="G5" s="33" t="s">
        <v>9</v>
      </c>
      <c r="H5" s="33" t="s">
        <v>10</v>
      </c>
      <c r="I5" s="3" t="s">
        <v>11</v>
      </c>
      <c r="J5" s="4" t="s">
        <v>12</v>
      </c>
      <c r="K5" s="5" t="s">
        <v>13</v>
      </c>
      <c r="L5" s="5" t="s">
        <v>12</v>
      </c>
      <c r="M5" s="4" t="s">
        <v>13</v>
      </c>
      <c r="N5" s="4" t="s">
        <v>12</v>
      </c>
      <c r="O5" s="6" t="s">
        <v>13</v>
      </c>
      <c r="P5"/>
      <c r="Q5"/>
    </row>
    <row r="6" spans="1:17">
      <c r="A6" s="40">
        <v>1</v>
      </c>
      <c r="B6" s="41"/>
      <c r="C6" s="7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9">
        <v>8</v>
      </c>
      <c r="J6" s="10"/>
      <c r="K6" s="11"/>
      <c r="L6" s="12"/>
      <c r="M6" s="1"/>
      <c r="N6" s="1"/>
      <c r="P6"/>
      <c r="Q6"/>
    </row>
    <row r="7" spans="1:17">
      <c r="A7" s="42" t="s">
        <v>14</v>
      </c>
      <c r="B7" s="43"/>
      <c r="C7" s="43"/>
      <c r="D7" s="43"/>
      <c r="E7" s="43"/>
      <c r="F7" s="43"/>
      <c r="G7" s="43"/>
      <c r="H7" s="43"/>
      <c r="I7" s="44"/>
      <c r="J7" s="10"/>
      <c r="K7" s="11"/>
      <c r="L7" s="12"/>
      <c r="M7" s="1"/>
      <c r="N7" s="1"/>
      <c r="P7"/>
      <c r="Q7"/>
    </row>
    <row r="8" spans="1:17">
      <c r="A8" s="35" t="s">
        <v>15</v>
      </c>
      <c r="B8" s="36"/>
      <c r="C8" s="13">
        <v>28547.067943925358</v>
      </c>
      <c r="D8" s="14">
        <v>60038.208000000101</v>
      </c>
      <c r="E8" s="69">
        <v>209963.51999999999</v>
      </c>
      <c r="F8" s="69">
        <v>209999.4</v>
      </c>
      <c r="G8" s="70">
        <v>211188.14</v>
      </c>
      <c r="H8" s="13">
        <f>C8+E8-F8</f>
        <v>28511.187943925353</v>
      </c>
      <c r="I8" s="14">
        <f>D8+E8-G8</f>
        <v>58813.588000000105</v>
      </c>
      <c r="J8" s="16">
        <f>[1]Пер14а!$C$17</f>
        <v>179614.68000000005</v>
      </c>
      <c r="K8" s="17">
        <f>[1]Пер14а!$C$33</f>
        <v>175757.41</v>
      </c>
      <c r="L8" s="17">
        <v>9346.7199999999993</v>
      </c>
      <c r="M8" s="17">
        <v>9346.7520000000004</v>
      </c>
      <c r="N8" s="17">
        <v>23309.79</v>
      </c>
      <c r="O8" s="2">
        <v>13073.47</v>
      </c>
      <c r="P8"/>
      <c r="Q8"/>
    </row>
    <row r="9" spans="1:17">
      <c r="A9" s="47"/>
      <c r="B9" s="48"/>
      <c r="C9" s="13"/>
      <c r="D9" s="18"/>
      <c r="E9" s="69"/>
      <c r="F9" s="69"/>
      <c r="G9" s="70"/>
      <c r="H9" s="13"/>
      <c r="I9" s="18"/>
      <c r="J9" s="16"/>
      <c r="K9" s="17"/>
      <c r="L9" s="17"/>
      <c r="M9" s="17"/>
      <c r="N9" s="17"/>
      <c r="P9"/>
      <c r="Q9"/>
    </row>
    <row r="10" spans="1:17">
      <c r="A10" s="47" t="s">
        <v>16</v>
      </c>
      <c r="B10" s="48"/>
      <c r="C10" s="13">
        <v>213383.01999999996</v>
      </c>
      <c r="D10" s="14">
        <v>30617.87000000001</v>
      </c>
      <c r="E10" s="69">
        <v>120513.72</v>
      </c>
      <c r="F10" s="71">
        <v>12122</v>
      </c>
      <c r="G10" s="70">
        <v>122214.16</v>
      </c>
      <c r="H10" s="13">
        <f>C10+E10-F10</f>
        <v>321774.74</v>
      </c>
      <c r="I10" s="14">
        <f>D10+E10-G10</f>
        <v>28917.430000000022</v>
      </c>
      <c r="J10" s="16">
        <f>[1]Пер14а!$F$17</f>
        <v>82861.229999999981</v>
      </c>
      <c r="K10" s="19">
        <f>[1]Пер14а!$F$33</f>
        <v>76246.559999999998</v>
      </c>
      <c r="L10" s="19">
        <v>4311.92</v>
      </c>
      <c r="M10" s="19">
        <v>4311.92</v>
      </c>
      <c r="N10" s="19">
        <v>9805.81</v>
      </c>
      <c r="O10" s="2">
        <v>6031.17</v>
      </c>
      <c r="P10"/>
      <c r="Q10"/>
    </row>
    <row r="11" spans="1:17">
      <c r="A11" s="49"/>
      <c r="B11" s="50"/>
      <c r="C11" s="20"/>
      <c r="D11" s="21"/>
      <c r="E11" s="72"/>
      <c r="F11" s="72"/>
      <c r="G11" s="73"/>
      <c r="H11" s="20"/>
      <c r="I11" s="21"/>
      <c r="J11" s="1"/>
      <c r="K11" s="1"/>
      <c r="L11" s="1"/>
      <c r="M11" s="1"/>
      <c r="N11" s="1"/>
      <c r="P11"/>
      <c r="Q11"/>
    </row>
    <row r="12" spans="1:17">
      <c r="A12" s="45" t="s">
        <v>17</v>
      </c>
      <c r="B12" s="46"/>
      <c r="C12" s="13">
        <v>0.47999999998137355</v>
      </c>
      <c r="D12" s="14">
        <v>13471.859999999957</v>
      </c>
      <c r="E12" s="69">
        <v>48790.8</v>
      </c>
      <c r="F12" s="71">
        <v>48791</v>
      </c>
      <c r="G12" s="70">
        <v>49609.26</v>
      </c>
      <c r="H12" s="13">
        <f>C12+E12-F12</f>
        <v>0.27999999998428393</v>
      </c>
      <c r="I12" s="14">
        <f>D12+E12-G12</f>
        <v>12653.399999999958</v>
      </c>
      <c r="J12" s="1">
        <f>[1]Пер14а!$K$17</f>
        <v>41870.499999999993</v>
      </c>
      <c r="K12" s="1">
        <f>[1]Пер14а!$K$33</f>
        <v>41010.879999999997</v>
      </c>
      <c r="L12" s="1">
        <v>2163.15</v>
      </c>
      <c r="M12" s="1">
        <v>2163.15</v>
      </c>
      <c r="N12" s="1">
        <v>4919.97</v>
      </c>
      <c r="O12" s="2">
        <v>3025.65</v>
      </c>
      <c r="P12"/>
      <c r="Q12"/>
    </row>
    <row r="13" spans="1:17">
      <c r="A13" s="45"/>
      <c r="B13" s="46"/>
      <c r="C13" s="13"/>
      <c r="D13" s="14"/>
      <c r="E13" s="71"/>
      <c r="F13" s="71"/>
      <c r="G13" s="70"/>
      <c r="H13" s="13"/>
      <c r="I13" s="14"/>
      <c r="J13" s="1"/>
      <c r="K13" s="1"/>
      <c r="L13" s="1"/>
      <c r="M13" s="1"/>
      <c r="N13" s="1"/>
      <c r="P13"/>
      <c r="Q13"/>
    </row>
    <row r="14" spans="1:17">
      <c r="A14" s="45" t="s">
        <v>18</v>
      </c>
      <c r="B14" s="46"/>
      <c r="C14" s="13">
        <v>0</v>
      </c>
      <c r="D14" s="14">
        <v>1841.4700000000048</v>
      </c>
      <c r="E14" s="69">
        <v>8240.7099999999991</v>
      </c>
      <c r="F14" s="71">
        <v>8241</v>
      </c>
      <c r="G14" s="70">
        <v>9827.75</v>
      </c>
      <c r="H14" s="13">
        <f>C14+E14-F14</f>
        <v>-0.29000000000087311</v>
      </c>
      <c r="I14" s="14">
        <f>D14+E14-G14</f>
        <v>254.43000000000393</v>
      </c>
      <c r="J14" s="1">
        <f>[1]Пер14а!$Q$17</f>
        <v>6627.17</v>
      </c>
      <c r="K14" s="1">
        <f>[1]Пер14а!$Q$33</f>
        <v>8126.84</v>
      </c>
      <c r="L14" s="1">
        <v>404.44</v>
      </c>
      <c r="M14" s="1">
        <v>477.8</v>
      </c>
      <c r="N14" s="1">
        <v>463.08</v>
      </c>
      <c r="O14" s="2">
        <v>668.3</v>
      </c>
      <c r="P14"/>
      <c r="Q14"/>
    </row>
    <row r="15" spans="1:17">
      <c r="A15" s="45"/>
      <c r="B15" s="46"/>
      <c r="C15" s="13"/>
      <c r="D15" s="14"/>
      <c r="E15" s="71"/>
      <c r="F15" s="71"/>
      <c r="G15" s="70"/>
      <c r="H15" s="13"/>
      <c r="I15" s="14"/>
      <c r="J15" s="1"/>
      <c r="K15" s="1"/>
      <c r="L15" s="1"/>
      <c r="M15" s="1"/>
      <c r="N15" s="1"/>
      <c r="P15"/>
      <c r="Q15"/>
    </row>
    <row r="16" spans="1:17">
      <c r="A16" s="45" t="s">
        <v>19</v>
      </c>
      <c r="B16" s="46"/>
      <c r="C16" s="13">
        <v>0</v>
      </c>
      <c r="D16" s="14">
        <v>960.96999999999753</v>
      </c>
      <c r="E16" s="69">
        <v>5927.65</v>
      </c>
      <c r="F16" s="71">
        <v>5928</v>
      </c>
      <c r="G16" s="70">
        <v>7034.5</v>
      </c>
      <c r="H16" s="13">
        <f>C16+E16-F16</f>
        <v>-0.3500000000003638</v>
      </c>
      <c r="I16" s="14">
        <f>D16+E16-G16</f>
        <v>-145.88000000000284</v>
      </c>
      <c r="J16" s="1">
        <f>[1]Пер14а!$T$17</f>
        <v>4337.8100000000004</v>
      </c>
      <c r="K16" s="1">
        <f>[1]Пер14а!$T$33</f>
        <v>5293.0199999999995</v>
      </c>
      <c r="L16" s="1">
        <v>257.74</v>
      </c>
      <c r="M16" s="1">
        <v>304.76</v>
      </c>
      <c r="N16" s="1">
        <v>294.72000000000003</v>
      </c>
      <c r="O16" s="2">
        <v>426.26</v>
      </c>
      <c r="P16"/>
      <c r="Q16"/>
    </row>
    <row r="17" spans="1:18">
      <c r="A17" s="45"/>
      <c r="B17" s="46"/>
      <c r="C17" s="13"/>
      <c r="D17" s="14"/>
      <c r="E17" s="71"/>
      <c r="F17" s="71"/>
      <c r="G17" s="70"/>
      <c r="H17" s="13"/>
      <c r="I17" s="14"/>
      <c r="J17" s="1"/>
      <c r="K17" s="1"/>
      <c r="L17" s="1"/>
      <c r="M17" s="1"/>
      <c r="N17" s="1"/>
    </row>
    <row r="18" spans="1:18">
      <c r="A18" s="45" t="s">
        <v>20</v>
      </c>
      <c r="B18" s="46"/>
      <c r="C18" s="13">
        <v>0</v>
      </c>
      <c r="D18" s="14">
        <v>1359.8799999999983</v>
      </c>
      <c r="E18" s="69">
        <v>5161.03</v>
      </c>
      <c r="F18" s="71">
        <v>5161</v>
      </c>
      <c r="G18" s="70">
        <v>5189.12</v>
      </c>
      <c r="H18" s="13">
        <f>C18+E18-F18</f>
        <v>2.9999999999745341E-2</v>
      </c>
      <c r="I18" s="14">
        <f>D18+E18-G18</f>
        <v>1331.7899999999981</v>
      </c>
      <c r="J18" s="1">
        <f>[1]Пер14а!$P$17</f>
        <v>3988.3799999999997</v>
      </c>
      <c r="K18" s="1">
        <f>[1]Пер14а!$P$33</f>
        <v>3966.5899999999997</v>
      </c>
      <c r="L18" s="1">
        <v>594.36</v>
      </c>
      <c r="M18" s="1">
        <v>594.36</v>
      </c>
      <c r="N18" s="1">
        <v>831.36</v>
      </c>
      <c r="O18" s="2">
        <v>831.36</v>
      </c>
    </row>
    <row r="19" spans="1:18">
      <c r="A19" s="49"/>
      <c r="B19" s="50"/>
      <c r="C19" s="20"/>
      <c r="D19" s="22"/>
      <c r="E19" s="72"/>
      <c r="F19" s="72"/>
      <c r="G19" s="73"/>
      <c r="H19" s="13"/>
      <c r="I19" s="14"/>
      <c r="J19" s="1"/>
      <c r="K19" s="1"/>
      <c r="L19" s="1"/>
      <c r="M19" s="1"/>
      <c r="N19" s="1"/>
    </row>
    <row r="20" spans="1:18" hidden="1">
      <c r="A20" s="45"/>
      <c r="B20" s="46"/>
      <c r="C20" s="23"/>
      <c r="D20" s="14"/>
      <c r="E20" s="71"/>
      <c r="F20" s="71"/>
      <c r="G20" s="70"/>
      <c r="H20" s="13"/>
      <c r="I20" s="14"/>
      <c r="J20" s="24"/>
      <c r="K20" s="1"/>
      <c r="L20" s="1"/>
      <c r="M20" s="1"/>
      <c r="N20" s="1"/>
    </row>
    <row r="21" spans="1:18" ht="15.75" thickBot="1">
      <c r="A21" s="53"/>
      <c r="B21" s="54"/>
      <c r="C21" s="25"/>
      <c r="D21" s="26"/>
      <c r="E21" s="74"/>
      <c r="F21" s="74"/>
      <c r="G21" s="75"/>
      <c r="H21" s="25"/>
      <c r="I21" s="26"/>
      <c r="J21" s="1"/>
      <c r="K21" s="1"/>
      <c r="L21" s="1"/>
      <c r="M21" s="1"/>
      <c r="N21" s="1"/>
    </row>
    <row r="22" spans="1:18" ht="15.75" thickBot="1">
      <c r="A22" s="55" t="s">
        <v>21</v>
      </c>
      <c r="B22" s="56"/>
      <c r="C22" s="27">
        <f>C8+C10+C12+C14+C16+C18</f>
        <v>241930.5679439253</v>
      </c>
      <c r="D22" s="27">
        <f t="shared" ref="D22:I22" si="0">D8+D10+D12+D14+D16+D18</f>
        <v>108290.25800000007</v>
      </c>
      <c r="E22" s="27">
        <f t="shared" si="0"/>
        <v>398597.43000000005</v>
      </c>
      <c r="F22" s="27">
        <f t="shared" si="0"/>
        <v>290242.40000000002</v>
      </c>
      <c r="G22" s="27">
        <f t="shared" si="0"/>
        <v>405062.93000000005</v>
      </c>
      <c r="H22" s="27">
        <f t="shared" si="0"/>
        <v>350285.59794392542</v>
      </c>
      <c r="I22" s="27">
        <f t="shared" si="0"/>
        <v>101824.75800000009</v>
      </c>
      <c r="J22" s="1"/>
      <c r="K22" s="1"/>
      <c r="L22" s="1"/>
      <c r="M22" s="1"/>
      <c r="N22" s="1"/>
    </row>
    <row r="23" spans="1:18">
      <c r="A23" s="76"/>
      <c r="B23" s="77"/>
      <c r="C23" s="77"/>
      <c r="D23" s="77"/>
      <c r="E23" s="77"/>
      <c r="F23" s="77"/>
      <c r="G23" s="77"/>
      <c r="H23" s="77"/>
      <c r="I23" s="78"/>
      <c r="J23" s="1"/>
      <c r="K23" s="1"/>
      <c r="L23" s="1"/>
      <c r="M23" s="1"/>
      <c r="N23" s="1"/>
    </row>
    <row r="24" spans="1:18" ht="29.25" customHeight="1">
      <c r="A24" s="79" t="s">
        <v>22</v>
      </c>
      <c r="B24" s="80"/>
      <c r="C24" s="32">
        <v>676081.52</v>
      </c>
      <c r="D24" s="32">
        <v>18666.930000000022</v>
      </c>
      <c r="E24" s="32">
        <f>155318.28-7155.88</f>
        <v>148162.4</v>
      </c>
      <c r="F24" s="32"/>
      <c r="G24" s="32">
        <f>155515.43-4363.13</f>
        <v>151152.29999999999</v>
      </c>
      <c r="H24" s="32">
        <f>C24+E24-F24</f>
        <v>824243.92</v>
      </c>
      <c r="I24" s="32">
        <f>D24+E24-G24</f>
        <v>15677.030000000028</v>
      </c>
      <c r="J24" s="16">
        <f>[1]Пер14а!$O$17</f>
        <v>125489.93000000004</v>
      </c>
      <c r="K24" s="19">
        <f>[1]Пер14а!$O$33</f>
        <v>124318.79</v>
      </c>
      <c r="L24" s="19">
        <v>3620.96</v>
      </c>
      <c r="M24" s="19">
        <v>3827.21</v>
      </c>
      <c r="N24" s="19">
        <v>7958.83</v>
      </c>
      <c r="O24" s="2">
        <v>7958.83</v>
      </c>
    </row>
    <row r="25" spans="1:18" ht="29.25" customHeight="1">
      <c r="A25" s="79" t="s">
        <v>34</v>
      </c>
      <c r="B25" s="81"/>
      <c r="C25" s="32">
        <v>20216.060000000001</v>
      </c>
      <c r="D25" s="32"/>
      <c r="E25" s="32">
        <v>10818.93</v>
      </c>
      <c r="F25" s="32"/>
      <c r="G25" s="32">
        <v>10818.93</v>
      </c>
      <c r="H25" s="32">
        <f>C25+E25-F25</f>
        <v>31034.99</v>
      </c>
      <c r="I25" s="32"/>
      <c r="J25" s="16"/>
      <c r="K25" s="19"/>
      <c r="L25" s="19"/>
      <c r="M25" s="19"/>
      <c r="N25" s="19"/>
    </row>
    <row r="26" spans="1:18">
      <c r="A26" s="82" t="s">
        <v>21</v>
      </c>
      <c r="B26" s="83"/>
      <c r="C26" s="28">
        <f>C24+C25</f>
        <v>696297.58000000007</v>
      </c>
      <c r="D26" s="28">
        <f t="shared" ref="D26:I26" si="1">D24+D25</f>
        <v>18666.930000000022</v>
      </c>
      <c r="E26" s="28">
        <f t="shared" si="1"/>
        <v>158981.32999999999</v>
      </c>
      <c r="F26" s="28">
        <f t="shared" si="1"/>
        <v>0</v>
      </c>
      <c r="G26" s="28">
        <f t="shared" si="1"/>
        <v>161971.22999999998</v>
      </c>
      <c r="H26" s="28">
        <f t="shared" si="1"/>
        <v>855278.91</v>
      </c>
      <c r="I26" s="28">
        <f t="shared" si="1"/>
        <v>15677.030000000028</v>
      </c>
      <c r="J26" s="1"/>
      <c r="K26" s="1"/>
      <c r="L26" s="1"/>
      <c r="M26" s="1"/>
      <c r="N26" s="1"/>
      <c r="R26" s="34"/>
    </row>
    <row r="27" spans="1:18" ht="15.75" thickBot="1">
      <c r="A27" s="84"/>
      <c r="B27" s="85"/>
      <c r="C27" s="85"/>
      <c r="D27" s="85"/>
      <c r="E27" s="85"/>
      <c r="F27" s="85"/>
      <c r="G27" s="85"/>
      <c r="H27" s="85"/>
      <c r="I27" s="86"/>
      <c r="J27" s="1"/>
    </row>
    <row r="28" spans="1:18">
      <c r="A28" s="87" t="s">
        <v>23</v>
      </c>
      <c r="B28" s="88"/>
      <c r="C28" s="13">
        <v>-4238.1999999999971</v>
      </c>
      <c r="D28" s="13">
        <v>1578.7199999999957</v>
      </c>
      <c r="E28" s="15"/>
      <c r="F28" s="13"/>
      <c r="G28" s="13">
        <v>801.67</v>
      </c>
      <c r="H28" s="13">
        <f>C28+E28-F28</f>
        <v>-4238.1999999999971</v>
      </c>
      <c r="I28" s="14">
        <f>D28+E28-G28</f>
        <v>777.04999999999575</v>
      </c>
      <c r="J28" s="1">
        <f>[1]Пер14а!$H$17</f>
        <v>413.72</v>
      </c>
      <c r="K28" s="2">
        <f>[1]Пер14а!$H$33</f>
        <v>10960.119999999999</v>
      </c>
    </row>
    <row r="29" spans="1:18">
      <c r="A29" s="57" t="s">
        <v>24</v>
      </c>
      <c r="B29" s="58"/>
      <c r="C29" s="23">
        <v>-6837.230000000025</v>
      </c>
      <c r="D29" s="23">
        <v>2139.929999999983</v>
      </c>
      <c r="E29" s="15"/>
      <c r="F29" s="23"/>
      <c r="G29" s="13">
        <v>1038.81</v>
      </c>
      <c r="H29" s="23">
        <f>C29+E29-F29</f>
        <v>-6837.230000000025</v>
      </c>
      <c r="I29" s="14">
        <f>D29+E29-G29</f>
        <v>1101.1199999999831</v>
      </c>
      <c r="J29" s="1">
        <f>[1]Пер14а!$I$17</f>
        <v>265.92</v>
      </c>
      <c r="K29" s="2">
        <f>[1]Пер14а!$I$33</f>
        <v>7057.87</v>
      </c>
    </row>
    <row r="30" spans="1:18">
      <c r="A30" s="45" t="s">
        <v>25</v>
      </c>
      <c r="B30" s="59"/>
      <c r="C30" s="23">
        <v>343.60999999998603</v>
      </c>
      <c r="D30" s="23">
        <v>54.030000000086147</v>
      </c>
      <c r="E30" s="15"/>
      <c r="F30" s="23"/>
      <c r="G30" s="13">
        <v>54.18</v>
      </c>
      <c r="H30" s="23">
        <f>C30+E30-F30</f>
        <v>343.60999999998603</v>
      </c>
      <c r="I30" s="14">
        <f>D30+E30-G30</f>
        <v>-0.14999999991385238</v>
      </c>
      <c r="J30" s="1"/>
      <c r="K30" s="2">
        <f>[1]Пер14а!$J$33</f>
        <v>641.75</v>
      </c>
    </row>
    <row r="31" spans="1:18">
      <c r="A31" s="45" t="s">
        <v>26</v>
      </c>
      <c r="B31" s="59"/>
      <c r="C31" s="23">
        <v>-8.000000000174623E-2</v>
      </c>
      <c r="D31" s="89">
        <v>0</v>
      </c>
      <c r="E31" s="15"/>
      <c r="F31" s="23"/>
      <c r="G31" s="70">
        <f>1.64-4850</f>
        <v>-4848.3599999999997</v>
      </c>
      <c r="H31" s="23">
        <f>C31+E31-F31</f>
        <v>-8.000000000174623E-2</v>
      </c>
      <c r="I31" s="14">
        <f>D31+E31-G31</f>
        <v>4848.3599999999997</v>
      </c>
      <c r="J31" s="1"/>
      <c r="K31" s="2">
        <f>[1]Пер14а!$M$33+[1]Пер14а!$N$33</f>
        <v>25.799999999999997</v>
      </c>
    </row>
    <row r="32" spans="1:18" s="2" customFormat="1" ht="15.75" hidden="1" thickBot="1">
      <c r="A32" s="90" t="s">
        <v>27</v>
      </c>
      <c r="B32" s="91"/>
      <c r="C32" s="29">
        <v>0</v>
      </c>
      <c r="D32" s="29">
        <v>0</v>
      </c>
      <c r="E32" s="15"/>
      <c r="F32" s="29"/>
      <c r="G32" s="92"/>
      <c r="H32" s="23">
        <f>C32+E32-F32</f>
        <v>0</v>
      </c>
      <c r="I32" s="14">
        <f>D32+E32-G32</f>
        <v>0</v>
      </c>
      <c r="J32" s="1"/>
      <c r="K32" s="2">
        <f>[1]Пер14а!$U$33</f>
        <v>3448.51</v>
      </c>
    </row>
    <row r="33" spans="1:17" ht="15.75" thickBot="1">
      <c r="A33" s="51" t="s">
        <v>21</v>
      </c>
      <c r="B33" s="52"/>
      <c r="C33" s="30">
        <f t="shared" ref="C33:I33" si="2">C28+C29+C30+C31+C32</f>
        <v>-10731.900000000038</v>
      </c>
      <c r="D33" s="30">
        <f t="shared" si="2"/>
        <v>3772.6800000000649</v>
      </c>
      <c r="E33" s="30">
        <f t="shared" si="2"/>
        <v>0</v>
      </c>
      <c r="F33" s="30">
        <f t="shared" si="2"/>
        <v>0</v>
      </c>
      <c r="G33" s="30">
        <f t="shared" si="2"/>
        <v>-2953.7</v>
      </c>
      <c r="H33" s="30">
        <f t="shared" si="2"/>
        <v>-10731.900000000038</v>
      </c>
      <c r="I33" s="30">
        <f t="shared" si="2"/>
        <v>6726.3800000000647</v>
      </c>
      <c r="J33" s="1"/>
      <c r="P33"/>
      <c r="Q33"/>
    </row>
    <row r="34" spans="1:17" ht="15.75" thickBot="1">
      <c r="A34" s="60" t="s">
        <v>28</v>
      </c>
      <c r="B34" s="61"/>
      <c r="C34" s="27">
        <f t="shared" ref="C34:I34" si="3">C22+C26+C33</f>
        <v>927496.24794392532</v>
      </c>
      <c r="D34" s="27">
        <f t="shared" si="3"/>
        <v>130729.86800000016</v>
      </c>
      <c r="E34" s="27">
        <f t="shared" si="3"/>
        <v>557578.76</v>
      </c>
      <c r="F34" s="27">
        <f t="shared" si="3"/>
        <v>290242.40000000002</v>
      </c>
      <c r="G34" s="27">
        <f t="shared" si="3"/>
        <v>564080.46000000008</v>
      </c>
      <c r="H34" s="27">
        <f t="shared" si="3"/>
        <v>1194832.6079439253</v>
      </c>
      <c r="I34" s="27">
        <f t="shared" si="3"/>
        <v>124228.16800000018</v>
      </c>
      <c r="J34" s="31">
        <f t="shared" ref="J34:O34" si="4">J32+J31+J30+J29+J28+J24+J18+J16+J14+J12+J10+J8</f>
        <v>445469.34000000008</v>
      </c>
      <c r="K34" s="31">
        <f t="shared" si="4"/>
        <v>456854.14</v>
      </c>
      <c r="L34" s="31">
        <f t="shared" si="4"/>
        <v>20699.29</v>
      </c>
      <c r="M34" s="31">
        <f t="shared" si="4"/>
        <v>21025.952000000001</v>
      </c>
      <c r="N34" s="31">
        <f t="shared" si="4"/>
        <v>47583.56</v>
      </c>
      <c r="O34" s="31">
        <f t="shared" si="4"/>
        <v>32015.040000000001</v>
      </c>
      <c r="P34"/>
      <c r="Q34"/>
    </row>
    <row r="35" spans="1:17" s="2" customFormat="1" ht="15.75" hidden="1" thickBot="1">
      <c r="A35" s="62" t="s">
        <v>29</v>
      </c>
      <c r="B35" s="63"/>
      <c r="C35" s="32">
        <f>C36</f>
        <v>0</v>
      </c>
      <c r="D35" s="32"/>
      <c r="E35" s="32">
        <f>E36</f>
        <v>0</v>
      </c>
      <c r="F35" s="32">
        <v>0</v>
      </c>
      <c r="G35" s="32">
        <f>G36</f>
        <v>0</v>
      </c>
      <c r="H35" s="32">
        <f>H36</f>
        <v>0</v>
      </c>
      <c r="I35" s="32">
        <f>D35+E35-G35</f>
        <v>0</v>
      </c>
      <c r="J35" s="1"/>
    </row>
    <row r="36" spans="1:17" s="2" customFormat="1" ht="15.75" hidden="1" thickBot="1">
      <c r="A36" s="64"/>
      <c r="B36" s="65"/>
      <c r="C36" s="32"/>
      <c r="D36" s="32"/>
      <c r="E36" s="32"/>
      <c r="F36" s="32"/>
      <c r="G36" s="32"/>
      <c r="H36" s="23"/>
      <c r="I36" s="32"/>
      <c r="J36" s="1"/>
    </row>
    <row r="37" spans="1:17" ht="15.75" hidden="1" thickBot="1">
      <c r="A37" s="64"/>
      <c r="B37" s="65"/>
      <c r="C37" s="32"/>
      <c r="D37" s="32"/>
      <c r="E37" s="32"/>
      <c r="F37" s="32"/>
      <c r="G37" s="32"/>
      <c r="H37" s="23"/>
      <c r="I37" s="32"/>
      <c r="J37" s="1"/>
      <c r="P37"/>
      <c r="Q37"/>
    </row>
    <row r="38" spans="1:17" ht="15.75" thickBot="1">
      <c r="A38" s="60" t="s">
        <v>30</v>
      </c>
      <c r="B38" s="61"/>
      <c r="C38" s="27">
        <f>C34+C35</f>
        <v>927496.24794392532</v>
      </c>
      <c r="D38" s="27">
        <f t="shared" ref="D38:I38" si="5">D34+D35</f>
        <v>130729.86800000016</v>
      </c>
      <c r="E38" s="27">
        <f t="shared" si="5"/>
        <v>557578.76</v>
      </c>
      <c r="F38" s="27">
        <f t="shared" si="5"/>
        <v>290242.40000000002</v>
      </c>
      <c r="G38" s="27">
        <f t="shared" si="5"/>
        <v>564080.46000000008</v>
      </c>
      <c r="H38" s="27">
        <f t="shared" si="5"/>
        <v>1194832.6079439253</v>
      </c>
      <c r="I38" s="27">
        <f t="shared" si="5"/>
        <v>124228.16800000018</v>
      </c>
      <c r="J38" s="1"/>
      <c r="P38"/>
      <c r="Q38"/>
    </row>
    <row r="39" spans="1:17">
      <c r="K39"/>
      <c r="L39"/>
      <c r="M39"/>
      <c r="N39"/>
      <c r="O39"/>
      <c r="P39"/>
      <c r="Q39"/>
    </row>
    <row r="40" spans="1:17">
      <c r="K40"/>
      <c r="L40"/>
      <c r="M40"/>
      <c r="N40"/>
      <c r="O40"/>
      <c r="P40"/>
      <c r="Q40"/>
    </row>
    <row r="41" spans="1:17">
      <c r="K41"/>
      <c r="L41"/>
      <c r="M41"/>
      <c r="N41"/>
      <c r="O41"/>
      <c r="P41"/>
      <c r="Q41"/>
    </row>
    <row r="42" spans="1:17">
      <c r="K42"/>
      <c r="L42"/>
      <c r="M42"/>
      <c r="N42"/>
      <c r="O42"/>
      <c r="P42"/>
      <c r="Q42"/>
    </row>
    <row r="43" spans="1:17">
      <c r="J43"/>
      <c r="K43"/>
      <c r="L43"/>
      <c r="M43"/>
      <c r="N43"/>
      <c r="O43"/>
      <c r="P43"/>
      <c r="Q43"/>
    </row>
    <row r="44" spans="1:17">
      <c r="J44"/>
      <c r="K44"/>
      <c r="L44"/>
      <c r="M44"/>
      <c r="N44"/>
      <c r="O44"/>
      <c r="P44"/>
      <c r="Q44"/>
    </row>
    <row r="45" spans="1:17">
      <c r="J45"/>
      <c r="K45"/>
      <c r="L45"/>
      <c r="M45"/>
      <c r="N45"/>
      <c r="O45"/>
      <c r="P45"/>
      <c r="Q45"/>
    </row>
    <row r="46" spans="1:17">
      <c r="J46"/>
      <c r="K46"/>
      <c r="L46"/>
      <c r="M46"/>
      <c r="N46"/>
      <c r="O46"/>
      <c r="P46"/>
      <c r="Q46"/>
    </row>
    <row r="47" spans="1:17">
      <c r="J47"/>
      <c r="K47"/>
      <c r="L47"/>
      <c r="M47"/>
      <c r="N47"/>
      <c r="O47"/>
      <c r="P47"/>
      <c r="Q47"/>
    </row>
    <row r="48" spans="1:17">
      <c r="J48"/>
      <c r="K48"/>
      <c r="L48"/>
      <c r="M48"/>
      <c r="N48"/>
      <c r="O48"/>
      <c r="P48"/>
      <c r="Q48"/>
    </row>
    <row r="49" spans="10:17">
      <c r="J49"/>
      <c r="K49"/>
      <c r="L49"/>
      <c r="M49"/>
      <c r="N49"/>
      <c r="O49"/>
      <c r="P49"/>
      <c r="Q49"/>
    </row>
    <row r="50" spans="10:17">
      <c r="J50"/>
      <c r="K50"/>
      <c r="L50"/>
      <c r="M50"/>
      <c r="N50"/>
      <c r="O50"/>
      <c r="P50"/>
      <c r="Q50"/>
    </row>
    <row r="51" spans="10:17">
      <c r="J51"/>
      <c r="K51"/>
      <c r="L51"/>
      <c r="M51"/>
      <c r="N51"/>
      <c r="O51"/>
      <c r="P51"/>
      <c r="Q51"/>
    </row>
    <row r="52" spans="10:17">
      <c r="J52"/>
      <c r="K52"/>
      <c r="L52"/>
      <c r="M52"/>
      <c r="N52"/>
      <c r="O52"/>
      <c r="P52"/>
      <c r="Q52"/>
    </row>
    <row r="53" spans="10:17">
      <c r="J53"/>
      <c r="K53"/>
      <c r="L53"/>
      <c r="M53"/>
      <c r="N53"/>
      <c r="O53"/>
      <c r="P53"/>
      <c r="Q53"/>
    </row>
    <row r="54" spans="10:17">
      <c r="J54"/>
      <c r="K54"/>
      <c r="L54"/>
      <c r="M54"/>
      <c r="N54"/>
      <c r="O54"/>
      <c r="P54"/>
      <c r="Q54"/>
    </row>
    <row r="55" spans="10:17">
      <c r="J55"/>
      <c r="K55"/>
      <c r="L55"/>
      <c r="M55"/>
      <c r="N55"/>
      <c r="O55"/>
      <c r="P55"/>
      <c r="Q55"/>
    </row>
    <row r="56" spans="10:17">
      <c r="J56"/>
      <c r="K56"/>
      <c r="L56"/>
      <c r="M56"/>
      <c r="N56"/>
      <c r="O56"/>
      <c r="P56"/>
      <c r="Q56"/>
    </row>
    <row r="57" spans="10:17">
      <c r="J57"/>
      <c r="K57"/>
      <c r="L57"/>
      <c r="M57"/>
      <c r="N57"/>
      <c r="O57"/>
      <c r="P57"/>
      <c r="Q57"/>
    </row>
    <row r="58" spans="10:17">
      <c r="J58"/>
      <c r="K58"/>
      <c r="L58"/>
      <c r="M58"/>
      <c r="N58"/>
      <c r="O58"/>
      <c r="P58"/>
      <c r="Q58"/>
    </row>
    <row r="59" spans="10:17">
      <c r="J59"/>
      <c r="K59"/>
      <c r="L59"/>
      <c r="M59"/>
      <c r="N59"/>
      <c r="O59"/>
      <c r="P59"/>
      <c r="Q59"/>
    </row>
    <row r="60" spans="10:17">
      <c r="J60"/>
      <c r="K60"/>
      <c r="L60"/>
      <c r="M60"/>
      <c r="N60"/>
      <c r="O60"/>
      <c r="P60"/>
      <c r="Q60"/>
    </row>
    <row r="61" spans="10:17">
      <c r="J61"/>
      <c r="K61"/>
      <c r="L61"/>
      <c r="M61"/>
      <c r="N61"/>
      <c r="O61"/>
      <c r="P61"/>
      <c r="Q61"/>
    </row>
    <row r="62" spans="10:17">
      <c r="J62"/>
      <c r="K62"/>
      <c r="L62"/>
      <c r="M62"/>
      <c r="N62"/>
      <c r="O62"/>
      <c r="P62"/>
      <c r="Q62"/>
    </row>
    <row r="63" spans="10:17">
      <c r="J63"/>
      <c r="K63"/>
      <c r="L63"/>
      <c r="M63"/>
      <c r="N63"/>
      <c r="O63"/>
      <c r="P63"/>
      <c r="Q63"/>
    </row>
    <row r="64" spans="10:17">
      <c r="J64"/>
      <c r="K64"/>
      <c r="L64"/>
      <c r="M64"/>
      <c r="N64"/>
      <c r="O64"/>
      <c r="P64"/>
      <c r="Q64"/>
    </row>
    <row r="65" spans="10:17">
      <c r="J65"/>
      <c r="K65"/>
      <c r="L65"/>
      <c r="M65"/>
      <c r="N65"/>
      <c r="O65"/>
      <c r="P65"/>
      <c r="Q65"/>
    </row>
    <row r="66" spans="10:17">
      <c r="J66"/>
      <c r="K66"/>
      <c r="L66"/>
      <c r="M66"/>
      <c r="N66"/>
      <c r="O66"/>
      <c r="P66"/>
      <c r="Q66"/>
    </row>
    <row r="67" spans="10:17">
      <c r="J67"/>
      <c r="K67"/>
      <c r="L67"/>
      <c r="M67"/>
      <c r="N67"/>
      <c r="O67"/>
      <c r="P67"/>
      <c r="Q67"/>
    </row>
    <row r="68" spans="10:17">
      <c r="J68"/>
      <c r="K68"/>
      <c r="L68"/>
      <c r="M68"/>
      <c r="N68"/>
      <c r="O68"/>
      <c r="P68"/>
      <c r="Q68"/>
    </row>
    <row r="69" spans="10:17">
      <c r="J69"/>
      <c r="K69"/>
      <c r="L69"/>
      <c r="M69"/>
      <c r="N69"/>
      <c r="O69"/>
      <c r="P69"/>
      <c r="Q69"/>
    </row>
    <row r="70" spans="10:17">
      <c r="J70"/>
      <c r="K70"/>
      <c r="L70"/>
      <c r="M70"/>
      <c r="N70"/>
      <c r="O70"/>
      <c r="P70"/>
      <c r="Q70"/>
    </row>
    <row r="71" spans="10:17">
      <c r="J71"/>
      <c r="K71"/>
      <c r="L71"/>
      <c r="M71"/>
      <c r="N71"/>
      <c r="O71"/>
      <c r="P71"/>
      <c r="Q71"/>
    </row>
    <row r="72" spans="10:17">
      <c r="J72"/>
      <c r="K72"/>
      <c r="L72"/>
      <c r="M72"/>
      <c r="N72"/>
      <c r="O72"/>
      <c r="P72"/>
      <c r="Q72"/>
    </row>
    <row r="73" spans="10:17">
      <c r="J73"/>
      <c r="K73"/>
      <c r="L73"/>
      <c r="M73"/>
      <c r="N73"/>
      <c r="O73"/>
      <c r="P73"/>
      <c r="Q73"/>
    </row>
    <row r="74" spans="10:17">
      <c r="J74"/>
      <c r="K74"/>
      <c r="L74"/>
      <c r="M74"/>
      <c r="N74"/>
      <c r="O74"/>
      <c r="P74"/>
      <c r="Q74"/>
    </row>
    <row r="75" spans="10:17">
      <c r="J75"/>
      <c r="K75"/>
      <c r="L75"/>
      <c r="M75"/>
      <c r="N75"/>
      <c r="O75"/>
      <c r="P75"/>
      <c r="Q75"/>
    </row>
    <row r="76" spans="10:17">
      <c r="J76"/>
      <c r="K76"/>
      <c r="L76"/>
      <c r="M76"/>
      <c r="N76"/>
      <c r="O76"/>
      <c r="P76"/>
      <c r="Q76"/>
    </row>
    <row r="77" spans="10:17">
      <c r="J77"/>
      <c r="K77"/>
      <c r="L77"/>
      <c r="M77"/>
      <c r="N77"/>
      <c r="O77"/>
      <c r="P77"/>
      <c r="Q77"/>
    </row>
    <row r="78" spans="10:17">
      <c r="J78"/>
      <c r="K78"/>
      <c r="L78"/>
      <c r="M78"/>
      <c r="N78"/>
      <c r="O78"/>
      <c r="P78"/>
      <c r="Q78"/>
    </row>
    <row r="79" spans="10:17">
      <c r="J79"/>
      <c r="K79"/>
      <c r="L79"/>
      <c r="M79"/>
      <c r="N79"/>
      <c r="O79"/>
      <c r="P79"/>
      <c r="Q79"/>
    </row>
    <row r="80" spans="10:17">
      <c r="J80"/>
      <c r="K80"/>
      <c r="L80"/>
      <c r="M80"/>
      <c r="N80"/>
      <c r="O80"/>
      <c r="P80"/>
      <c r="Q80"/>
    </row>
    <row r="81" spans="10:17">
      <c r="J81"/>
      <c r="K81"/>
      <c r="L81"/>
      <c r="M81"/>
      <c r="N81"/>
      <c r="O81"/>
      <c r="P81"/>
      <c r="Q81"/>
    </row>
    <row r="82" spans="10:17">
      <c r="J82"/>
      <c r="K82"/>
      <c r="L82"/>
      <c r="M82"/>
      <c r="N82"/>
      <c r="O82"/>
      <c r="P82"/>
      <c r="Q82"/>
    </row>
    <row r="83" spans="10:17">
      <c r="J83"/>
      <c r="K83"/>
      <c r="L83"/>
      <c r="M83"/>
      <c r="N83"/>
      <c r="O83"/>
      <c r="P83"/>
      <c r="Q83"/>
    </row>
    <row r="84" spans="10:17">
      <c r="J84"/>
      <c r="K84"/>
      <c r="L84"/>
      <c r="M84"/>
      <c r="N84"/>
      <c r="O84"/>
      <c r="P84"/>
      <c r="Q84"/>
    </row>
    <row r="85" spans="10:17">
      <c r="J85"/>
      <c r="K85"/>
      <c r="L85"/>
      <c r="M85"/>
      <c r="N85"/>
      <c r="O85"/>
      <c r="P85"/>
      <c r="Q85"/>
    </row>
    <row r="86" spans="10:17">
      <c r="J86"/>
      <c r="K86"/>
      <c r="L86"/>
      <c r="M86"/>
      <c r="N86"/>
      <c r="O86"/>
      <c r="P86"/>
      <c r="Q86"/>
    </row>
    <row r="87" spans="10:17">
      <c r="J87"/>
      <c r="K87"/>
      <c r="L87"/>
      <c r="M87"/>
      <c r="N87"/>
      <c r="O87"/>
      <c r="P87"/>
      <c r="Q87"/>
    </row>
    <row r="88" spans="10:17">
      <c r="J88"/>
      <c r="K88"/>
      <c r="L88"/>
      <c r="M88"/>
      <c r="N88"/>
      <c r="O88"/>
      <c r="P88"/>
      <c r="Q88"/>
    </row>
    <row r="89" spans="10:17">
      <c r="J89"/>
      <c r="K89"/>
      <c r="L89"/>
      <c r="M89"/>
      <c r="N89"/>
      <c r="O89"/>
      <c r="P89"/>
      <c r="Q89"/>
    </row>
    <row r="90" spans="10:17">
      <c r="J90"/>
      <c r="K90"/>
      <c r="L90"/>
      <c r="M90"/>
      <c r="N90"/>
      <c r="O90"/>
      <c r="P90"/>
      <c r="Q90"/>
    </row>
    <row r="91" spans="10:17">
      <c r="J91"/>
      <c r="K91"/>
      <c r="L91"/>
      <c r="M91"/>
      <c r="N91"/>
      <c r="O91"/>
      <c r="P91"/>
      <c r="Q91"/>
    </row>
    <row r="92" spans="10:17">
      <c r="J92"/>
      <c r="K92"/>
      <c r="L92"/>
      <c r="M92"/>
      <c r="N92"/>
      <c r="O92"/>
      <c r="P92"/>
      <c r="Q92"/>
    </row>
    <row r="93" spans="10:17">
      <c r="J93"/>
      <c r="K93"/>
      <c r="L93"/>
      <c r="M93"/>
      <c r="N93"/>
      <c r="O93"/>
      <c r="P93"/>
      <c r="Q93"/>
    </row>
    <row r="94" spans="10:17">
      <c r="J94"/>
      <c r="K94"/>
      <c r="L94"/>
      <c r="M94"/>
      <c r="N94"/>
      <c r="O94"/>
      <c r="P94"/>
      <c r="Q94"/>
    </row>
    <row r="95" spans="10:17">
      <c r="J95"/>
      <c r="K95"/>
      <c r="L95"/>
      <c r="M95"/>
      <c r="N95"/>
      <c r="O95"/>
      <c r="P95"/>
      <c r="Q95"/>
    </row>
    <row r="96" spans="10:17">
      <c r="J96"/>
      <c r="K96"/>
      <c r="L96"/>
      <c r="M96"/>
      <c r="N96"/>
      <c r="O96"/>
      <c r="P96"/>
      <c r="Q96"/>
    </row>
    <row r="97" spans="10:17">
      <c r="J97"/>
      <c r="K97"/>
      <c r="L97"/>
      <c r="M97"/>
      <c r="N97"/>
      <c r="O97"/>
      <c r="P97"/>
      <c r="Q97"/>
    </row>
    <row r="98" spans="10:17">
      <c r="J98"/>
      <c r="K98"/>
      <c r="L98"/>
      <c r="M98"/>
      <c r="N98"/>
      <c r="O98"/>
      <c r="P98"/>
      <c r="Q98"/>
    </row>
    <row r="99" spans="10:17">
      <c r="J99"/>
      <c r="K99"/>
      <c r="L99"/>
      <c r="M99"/>
      <c r="N99"/>
      <c r="O99"/>
      <c r="P99"/>
      <c r="Q99"/>
    </row>
    <row r="100" spans="10:17">
      <c r="J100"/>
      <c r="K100"/>
      <c r="L100"/>
      <c r="M100"/>
      <c r="N100"/>
      <c r="O100"/>
      <c r="P100"/>
      <c r="Q100"/>
    </row>
    <row r="101" spans="10:17">
      <c r="J101"/>
      <c r="K101"/>
      <c r="L101"/>
      <c r="M101"/>
      <c r="N101"/>
      <c r="O101"/>
      <c r="P101"/>
      <c r="Q101"/>
    </row>
    <row r="102" spans="10:17">
      <c r="J102"/>
      <c r="K102"/>
      <c r="L102"/>
      <c r="M102"/>
      <c r="N102"/>
      <c r="O102"/>
      <c r="P102"/>
      <c r="Q102"/>
    </row>
    <row r="103" spans="10:17">
      <c r="J103"/>
      <c r="K103"/>
      <c r="L103"/>
      <c r="M103"/>
      <c r="N103"/>
      <c r="O103"/>
      <c r="P103"/>
      <c r="Q103"/>
    </row>
    <row r="104" spans="10:17">
      <c r="J104"/>
      <c r="K104"/>
      <c r="L104"/>
      <c r="M104"/>
      <c r="N104"/>
      <c r="O104"/>
      <c r="P104"/>
      <c r="Q104"/>
    </row>
    <row r="105" spans="10:17">
      <c r="J105"/>
      <c r="K105"/>
      <c r="L105"/>
      <c r="M105"/>
      <c r="N105"/>
      <c r="O105"/>
      <c r="P105"/>
      <c r="Q105"/>
    </row>
    <row r="106" spans="10:17">
      <c r="J106"/>
      <c r="K106"/>
      <c r="L106"/>
      <c r="M106"/>
      <c r="N106"/>
      <c r="O106"/>
      <c r="P106"/>
      <c r="Q106"/>
    </row>
    <row r="107" spans="10:17">
      <c r="J107"/>
      <c r="K107"/>
      <c r="L107"/>
      <c r="M107"/>
      <c r="N107"/>
      <c r="O107"/>
      <c r="P107"/>
      <c r="Q107"/>
    </row>
    <row r="108" spans="10:17">
      <c r="J108"/>
      <c r="K108"/>
      <c r="L108"/>
      <c r="M108"/>
      <c r="N108"/>
      <c r="O108"/>
      <c r="P108"/>
      <c r="Q108"/>
    </row>
    <row r="109" spans="10:17">
      <c r="J109"/>
      <c r="K109"/>
      <c r="L109"/>
      <c r="M109"/>
      <c r="N109"/>
      <c r="O109"/>
      <c r="P109"/>
      <c r="Q109"/>
    </row>
    <row r="110" spans="10:17">
      <c r="J110"/>
      <c r="K110"/>
      <c r="L110"/>
      <c r="M110"/>
      <c r="N110"/>
      <c r="O110"/>
      <c r="P110"/>
      <c r="Q110"/>
    </row>
    <row r="111" spans="10:17">
      <c r="J111"/>
      <c r="K111"/>
      <c r="L111"/>
      <c r="M111"/>
      <c r="N111"/>
      <c r="O111"/>
      <c r="P111"/>
      <c r="Q111"/>
    </row>
    <row r="112" spans="10:17">
      <c r="J112"/>
      <c r="K112"/>
      <c r="L112"/>
      <c r="M112"/>
      <c r="N112"/>
      <c r="O112"/>
      <c r="P112"/>
      <c r="Q112"/>
    </row>
    <row r="113" spans="10:17">
      <c r="J113"/>
      <c r="K113"/>
      <c r="L113"/>
      <c r="M113"/>
      <c r="N113"/>
      <c r="O113"/>
      <c r="P113"/>
      <c r="Q113"/>
    </row>
    <row r="114" spans="10:17">
      <c r="J114"/>
      <c r="K114"/>
      <c r="L114"/>
      <c r="M114"/>
      <c r="N114"/>
      <c r="O114"/>
      <c r="P114"/>
      <c r="Q114"/>
    </row>
    <row r="115" spans="10:17">
      <c r="J115"/>
      <c r="K115"/>
      <c r="L115"/>
      <c r="M115"/>
      <c r="N115"/>
      <c r="O115"/>
      <c r="P115"/>
      <c r="Q115"/>
    </row>
    <row r="116" spans="10:17">
      <c r="J116"/>
      <c r="K116"/>
      <c r="L116"/>
      <c r="M116"/>
      <c r="N116"/>
      <c r="O116"/>
      <c r="P116"/>
      <c r="Q116"/>
    </row>
    <row r="117" spans="10:17">
      <c r="J117"/>
      <c r="K117"/>
      <c r="L117"/>
      <c r="M117"/>
      <c r="N117"/>
      <c r="O117"/>
      <c r="P117"/>
      <c r="Q117"/>
    </row>
    <row r="118" spans="10:17">
      <c r="J118"/>
      <c r="K118"/>
      <c r="L118"/>
      <c r="M118"/>
      <c r="N118"/>
      <c r="O118"/>
      <c r="P118"/>
      <c r="Q118"/>
    </row>
    <row r="119" spans="10:17">
      <c r="J119"/>
      <c r="K119"/>
      <c r="L119"/>
      <c r="M119"/>
      <c r="N119"/>
      <c r="O119"/>
      <c r="P119"/>
      <c r="Q119"/>
    </row>
    <row r="120" spans="10:17">
      <c r="J120"/>
      <c r="K120"/>
      <c r="L120"/>
      <c r="M120"/>
      <c r="N120"/>
      <c r="O120"/>
      <c r="P120"/>
      <c r="Q120"/>
    </row>
    <row r="121" spans="10:17">
      <c r="J121"/>
      <c r="K121"/>
      <c r="L121"/>
      <c r="M121"/>
      <c r="N121"/>
      <c r="O121"/>
      <c r="P121"/>
      <c r="Q121"/>
    </row>
    <row r="122" spans="10:17">
      <c r="J122"/>
      <c r="K122"/>
      <c r="L122"/>
      <c r="M122"/>
      <c r="N122"/>
      <c r="O122"/>
      <c r="P122"/>
      <c r="Q122"/>
    </row>
    <row r="123" spans="10:17">
      <c r="J123"/>
      <c r="K123"/>
      <c r="L123"/>
      <c r="M123"/>
      <c r="N123"/>
      <c r="O123"/>
      <c r="P123"/>
      <c r="Q123"/>
    </row>
    <row r="124" spans="10:17">
      <c r="J124"/>
      <c r="K124"/>
      <c r="L124"/>
      <c r="M124"/>
      <c r="N124"/>
      <c r="O124"/>
      <c r="P124"/>
      <c r="Q124"/>
    </row>
    <row r="125" spans="10:17">
      <c r="J125"/>
      <c r="K125"/>
      <c r="L125"/>
      <c r="M125"/>
      <c r="N125"/>
      <c r="O125"/>
      <c r="P125"/>
      <c r="Q125"/>
    </row>
    <row r="126" spans="10:17">
      <c r="J126"/>
      <c r="K126"/>
      <c r="L126"/>
      <c r="M126"/>
      <c r="N126"/>
      <c r="O126"/>
      <c r="P126"/>
      <c r="Q126"/>
    </row>
    <row r="127" spans="10:17">
      <c r="J127"/>
      <c r="K127"/>
      <c r="L127"/>
      <c r="M127"/>
      <c r="N127"/>
      <c r="O127"/>
      <c r="P127"/>
      <c r="Q127"/>
    </row>
    <row r="128" spans="10:17">
      <c r="J128"/>
      <c r="K128"/>
      <c r="L128"/>
      <c r="M128"/>
      <c r="N128"/>
      <c r="O128"/>
      <c r="P128"/>
      <c r="Q128"/>
    </row>
    <row r="129" spans="10:17">
      <c r="J129"/>
      <c r="K129"/>
      <c r="L129"/>
      <c r="M129"/>
      <c r="N129"/>
      <c r="O129"/>
      <c r="P129"/>
      <c r="Q129"/>
    </row>
    <row r="130" spans="10:17">
      <c r="J130"/>
      <c r="K130"/>
      <c r="L130"/>
      <c r="M130"/>
      <c r="N130"/>
      <c r="O130"/>
      <c r="P130"/>
      <c r="Q130"/>
    </row>
    <row r="131" spans="10:17">
      <c r="J131"/>
      <c r="K131"/>
      <c r="L131"/>
      <c r="M131"/>
      <c r="N131"/>
      <c r="O131"/>
      <c r="P131"/>
      <c r="Q131"/>
    </row>
    <row r="132" spans="10:17">
      <c r="J132"/>
      <c r="K132"/>
      <c r="L132"/>
      <c r="M132"/>
      <c r="N132"/>
      <c r="O132"/>
      <c r="P132"/>
      <c r="Q132"/>
    </row>
    <row r="133" spans="10:17">
      <c r="J133"/>
      <c r="K133"/>
      <c r="L133"/>
      <c r="M133"/>
      <c r="N133"/>
      <c r="O133"/>
      <c r="P133"/>
      <c r="Q133"/>
    </row>
    <row r="134" spans="10:17">
      <c r="J134"/>
      <c r="K134"/>
      <c r="L134"/>
      <c r="M134"/>
      <c r="N134"/>
      <c r="O134"/>
      <c r="P134"/>
      <c r="Q134"/>
    </row>
    <row r="135" spans="10:17">
      <c r="J135"/>
      <c r="K135"/>
      <c r="L135"/>
      <c r="M135"/>
      <c r="N135"/>
      <c r="O135"/>
      <c r="P135"/>
      <c r="Q135"/>
    </row>
    <row r="136" spans="10:17">
      <c r="J136"/>
      <c r="K136"/>
      <c r="L136"/>
      <c r="M136"/>
      <c r="N136"/>
      <c r="O136"/>
      <c r="P136"/>
      <c r="Q136"/>
    </row>
    <row r="137" spans="10:17">
      <c r="J137"/>
      <c r="K137"/>
      <c r="L137"/>
      <c r="M137"/>
      <c r="N137"/>
      <c r="O137"/>
      <c r="P137"/>
      <c r="Q137"/>
    </row>
    <row r="138" spans="10:17">
      <c r="J138"/>
      <c r="K138"/>
      <c r="L138"/>
      <c r="M138"/>
      <c r="N138"/>
      <c r="O138"/>
      <c r="P138"/>
      <c r="Q138"/>
    </row>
    <row r="139" spans="10:17">
      <c r="J139"/>
      <c r="K139"/>
      <c r="L139"/>
      <c r="M139"/>
      <c r="N139"/>
      <c r="O139"/>
      <c r="P139"/>
      <c r="Q139"/>
    </row>
    <row r="140" spans="10:17">
      <c r="J140"/>
      <c r="K140"/>
      <c r="L140"/>
      <c r="M140"/>
      <c r="N140"/>
      <c r="O140"/>
      <c r="P140"/>
      <c r="Q140"/>
    </row>
    <row r="141" spans="10:17">
      <c r="J141"/>
      <c r="K141"/>
      <c r="L141"/>
      <c r="M141"/>
      <c r="N141"/>
      <c r="O141"/>
      <c r="P141"/>
      <c r="Q141"/>
    </row>
    <row r="142" spans="10:17">
      <c r="J142"/>
      <c r="K142"/>
      <c r="L142"/>
      <c r="M142"/>
      <c r="N142"/>
      <c r="O142"/>
      <c r="P142"/>
      <c r="Q142"/>
    </row>
    <row r="143" spans="10:17">
      <c r="J143"/>
      <c r="K143"/>
      <c r="L143"/>
      <c r="M143"/>
      <c r="N143"/>
      <c r="O143"/>
      <c r="P143"/>
      <c r="Q143"/>
    </row>
    <row r="144" spans="10:17">
      <c r="J144"/>
      <c r="K144"/>
      <c r="L144"/>
      <c r="M144"/>
      <c r="N144"/>
      <c r="O144"/>
      <c r="P144"/>
      <c r="Q144"/>
    </row>
    <row r="145" spans="10:17">
      <c r="J145"/>
      <c r="K145"/>
      <c r="L145"/>
      <c r="M145"/>
      <c r="N145"/>
      <c r="O145"/>
      <c r="P145"/>
      <c r="Q145"/>
    </row>
    <row r="146" spans="10:17">
      <c r="J146"/>
      <c r="K146"/>
      <c r="L146"/>
      <c r="M146"/>
      <c r="N146"/>
      <c r="O146"/>
      <c r="P146"/>
      <c r="Q146"/>
    </row>
    <row r="147" spans="10:17">
      <c r="J147"/>
      <c r="K147"/>
      <c r="L147"/>
      <c r="M147"/>
      <c r="N147"/>
      <c r="O147"/>
      <c r="P147"/>
      <c r="Q147"/>
    </row>
    <row r="148" spans="10:17">
      <c r="J148"/>
      <c r="K148"/>
      <c r="L148"/>
      <c r="M148"/>
      <c r="N148"/>
      <c r="O148"/>
      <c r="P148"/>
      <c r="Q148"/>
    </row>
    <row r="149" spans="10:17">
      <c r="J149"/>
      <c r="K149"/>
      <c r="L149"/>
      <c r="M149"/>
      <c r="N149"/>
      <c r="O149"/>
      <c r="P149"/>
      <c r="Q149"/>
    </row>
    <row r="150" spans="10:17">
      <c r="J150"/>
      <c r="K150"/>
      <c r="L150"/>
      <c r="M150"/>
      <c r="N150"/>
      <c r="O150"/>
      <c r="P150"/>
      <c r="Q150"/>
    </row>
    <row r="151" spans="10:17">
      <c r="J151"/>
      <c r="K151"/>
      <c r="L151"/>
      <c r="M151"/>
      <c r="N151"/>
      <c r="O151"/>
      <c r="P151"/>
      <c r="Q151"/>
    </row>
    <row r="152" spans="10:17">
      <c r="J152"/>
      <c r="K152"/>
      <c r="L152"/>
      <c r="M152"/>
      <c r="N152"/>
      <c r="O152"/>
      <c r="P152"/>
      <c r="Q152"/>
    </row>
    <row r="153" spans="10:17">
      <c r="J153"/>
      <c r="K153"/>
      <c r="L153"/>
      <c r="M153"/>
      <c r="N153"/>
      <c r="O153"/>
      <c r="P153"/>
      <c r="Q153"/>
    </row>
    <row r="154" spans="10:17">
      <c r="J154"/>
      <c r="K154"/>
      <c r="L154"/>
      <c r="M154"/>
      <c r="N154"/>
      <c r="O154"/>
      <c r="P154"/>
      <c r="Q154"/>
    </row>
    <row r="155" spans="10:17">
      <c r="J155"/>
      <c r="K155"/>
      <c r="L155"/>
      <c r="M155"/>
      <c r="N155"/>
      <c r="O155"/>
      <c r="P155"/>
      <c r="Q155"/>
    </row>
    <row r="156" spans="10:17">
      <c r="J156"/>
      <c r="K156"/>
      <c r="L156"/>
      <c r="M156"/>
      <c r="N156"/>
      <c r="O156"/>
      <c r="P156"/>
      <c r="Q156"/>
    </row>
    <row r="157" spans="10:17">
      <c r="J157"/>
      <c r="K157"/>
      <c r="L157"/>
      <c r="M157"/>
      <c r="N157"/>
      <c r="O157"/>
      <c r="P157"/>
      <c r="Q157"/>
    </row>
    <row r="158" spans="10:17">
      <c r="J158"/>
      <c r="K158"/>
      <c r="L158"/>
      <c r="M158"/>
      <c r="N158"/>
      <c r="O158"/>
      <c r="P158"/>
      <c r="Q158"/>
    </row>
    <row r="159" spans="10:17">
      <c r="J159"/>
      <c r="K159"/>
      <c r="L159"/>
      <c r="M159"/>
      <c r="N159"/>
      <c r="O159"/>
      <c r="P159"/>
      <c r="Q159"/>
    </row>
    <row r="160" spans="10:17">
      <c r="J160"/>
      <c r="K160"/>
      <c r="L160"/>
      <c r="M160"/>
      <c r="N160"/>
      <c r="O160"/>
      <c r="P160"/>
      <c r="Q160"/>
    </row>
    <row r="161" spans="10:17">
      <c r="J161"/>
      <c r="K161"/>
      <c r="L161"/>
      <c r="M161"/>
      <c r="N161"/>
      <c r="O161"/>
      <c r="P161"/>
      <c r="Q161"/>
    </row>
    <row r="162" spans="10:17">
      <c r="J162"/>
      <c r="K162"/>
      <c r="L162"/>
      <c r="M162"/>
      <c r="N162"/>
      <c r="O162"/>
      <c r="P162"/>
      <c r="Q162"/>
    </row>
    <row r="163" spans="10:17">
      <c r="J163"/>
      <c r="K163"/>
      <c r="L163"/>
      <c r="M163"/>
      <c r="N163"/>
      <c r="O163"/>
      <c r="P163"/>
      <c r="Q163"/>
    </row>
    <row r="164" spans="10:17">
      <c r="J164"/>
      <c r="K164"/>
      <c r="L164"/>
      <c r="M164"/>
      <c r="N164"/>
      <c r="O164"/>
      <c r="P164"/>
      <c r="Q164"/>
    </row>
    <row r="165" spans="10:17">
      <c r="J165"/>
      <c r="K165"/>
      <c r="L165"/>
      <c r="M165"/>
      <c r="N165"/>
      <c r="O165"/>
      <c r="P165"/>
      <c r="Q165"/>
    </row>
    <row r="166" spans="10:17">
      <c r="J166"/>
      <c r="K166"/>
      <c r="L166"/>
      <c r="M166"/>
      <c r="N166"/>
      <c r="O166"/>
      <c r="P166"/>
      <c r="Q166"/>
    </row>
    <row r="167" spans="10:17">
      <c r="J167"/>
      <c r="K167"/>
      <c r="L167"/>
      <c r="M167"/>
      <c r="N167"/>
      <c r="O167"/>
      <c r="P167"/>
      <c r="Q167"/>
    </row>
    <row r="168" spans="10:17">
      <c r="J168"/>
      <c r="K168"/>
      <c r="L168"/>
      <c r="M168"/>
      <c r="N168"/>
      <c r="O168"/>
      <c r="P168"/>
      <c r="Q168"/>
    </row>
    <row r="169" spans="10:17">
      <c r="J169"/>
      <c r="K169"/>
      <c r="L169"/>
      <c r="M169"/>
      <c r="N169"/>
      <c r="O169"/>
      <c r="P169"/>
      <c r="Q169"/>
    </row>
    <row r="170" spans="10:17">
      <c r="J170"/>
      <c r="K170"/>
      <c r="L170"/>
      <c r="M170"/>
      <c r="N170"/>
      <c r="O170"/>
      <c r="P170"/>
      <c r="Q170"/>
    </row>
    <row r="171" spans="10:17">
      <c r="J171"/>
      <c r="K171"/>
      <c r="L171"/>
      <c r="M171"/>
      <c r="N171"/>
      <c r="O171"/>
      <c r="P171"/>
      <c r="Q171"/>
    </row>
    <row r="172" spans="10:17">
      <c r="J172"/>
      <c r="K172"/>
      <c r="L172"/>
      <c r="M172"/>
      <c r="N172"/>
      <c r="O172"/>
      <c r="P172"/>
      <c r="Q172"/>
    </row>
    <row r="173" spans="10:17">
      <c r="J173"/>
      <c r="K173"/>
      <c r="L173"/>
      <c r="M173"/>
      <c r="N173"/>
      <c r="O173"/>
      <c r="P173"/>
      <c r="Q173"/>
    </row>
    <row r="174" spans="10:17">
      <c r="J174"/>
      <c r="K174"/>
      <c r="L174"/>
      <c r="M174"/>
      <c r="N174"/>
      <c r="O174"/>
      <c r="P174"/>
      <c r="Q174"/>
    </row>
    <row r="175" spans="10:17">
      <c r="J175"/>
      <c r="K175"/>
      <c r="L175"/>
      <c r="M175"/>
      <c r="N175"/>
      <c r="O175"/>
      <c r="P175"/>
      <c r="Q175"/>
    </row>
    <row r="176" spans="10:17">
      <c r="J176"/>
      <c r="K176"/>
      <c r="L176"/>
      <c r="M176"/>
      <c r="N176"/>
      <c r="O176"/>
      <c r="P176"/>
      <c r="Q176"/>
    </row>
    <row r="177" spans="10:17">
      <c r="J177"/>
      <c r="K177"/>
      <c r="L177"/>
      <c r="M177"/>
      <c r="N177"/>
      <c r="O177"/>
      <c r="P177"/>
      <c r="Q177"/>
    </row>
    <row r="178" spans="10:17">
      <c r="J178"/>
      <c r="K178"/>
      <c r="L178"/>
      <c r="M178"/>
      <c r="N178"/>
      <c r="O178"/>
      <c r="P178"/>
      <c r="Q178"/>
    </row>
    <row r="179" spans="10:17">
      <c r="J179"/>
      <c r="K179"/>
      <c r="L179"/>
      <c r="M179"/>
      <c r="N179"/>
      <c r="O179"/>
      <c r="P179"/>
      <c r="Q179"/>
    </row>
    <row r="180" spans="10:17">
      <c r="J180"/>
      <c r="K180"/>
      <c r="L180"/>
      <c r="M180"/>
      <c r="N180"/>
      <c r="O180"/>
      <c r="P180"/>
      <c r="Q180"/>
    </row>
    <row r="181" spans="10:17">
      <c r="J181"/>
      <c r="K181"/>
      <c r="L181"/>
      <c r="M181"/>
      <c r="N181"/>
      <c r="O181"/>
      <c r="P181"/>
      <c r="Q181"/>
    </row>
    <row r="182" spans="10:17">
      <c r="J182"/>
      <c r="K182"/>
      <c r="L182"/>
      <c r="M182"/>
      <c r="N182"/>
      <c r="O182"/>
      <c r="P182"/>
      <c r="Q182"/>
    </row>
    <row r="183" spans="10:17">
      <c r="J183"/>
      <c r="K183"/>
      <c r="L183"/>
      <c r="M183"/>
      <c r="N183"/>
      <c r="O183"/>
      <c r="P183"/>
      <c r="Q183"/>
    </row>
    <row r="184" spans="10:17">
      <c r="J184"/>
      <c r="K184"/>
      <c r="L184"/>
      <c r="M184"/>
      <c r="N184"/>
      <c r="O184"/>
      <c r="P184"/>
      <c r="Q184"/>
    </row>
    <row r="185" spans="10:17">
      <c r="J185"/>
      <c r="K185"/>
      <c r="L185"/>
      <c r="M185"/>
      <c r="N185"/>
      <c r="O185"/>
      <c r="P185"/>
      <c r="Q185"/>
    </row>
    <row r="186" spans="10:17">
      <c r="J186"/>
      <c r="K186"/>
      <c r="L186"/>
      <c r="M186"/>
      <c r="N186"/>
      <c r="O186"/>
      <c r="P186"/>
      <c r="Q186"/>
    </row>
    <row r="187" spans="10:17">
      <c r="J187"/>
      <c r="K187"/>
      <c r="L187"/>
      <c r="M187"/>
      <c r="N187"/>
      <c r="O187"/>
      <c r="P187"/>
      <c r="Q187"/>
    </row>
    <row r="188" spans="10:17">
      <c r="J188"/>
      <c r="K188"/>
      <c r="L188"/>
      <c r="M188"/>
      <c r="N188"/>
      <c r="O188"/>
      <c r="P188"/>
      <c r="Q188"/>
    </row>
    <row r="189" spans="10:17">
      <c r="J189"/>
      <c r="K189"/>
      <c r="L189"/>
      <c r="M189"/>
      <c r="N189"/>
      <c r="O189"/>
      <c r="P189"/>
      <c r="Q189"/>
    </row>
    <row r="190" spans="10:17">
      <c r="J190"/>
      <c r="K190"/>
      <c r="L190"/>
      <c r="M190"/>
      <c r="N190"/>
      <c r="O190"/>
      <c r="P190"/>
      <c r="Q190"/>
    </row>
    <row r="191" spans="10:17">
      <c r="J191"/>
      <c r="K191"/>
      <c r="L191"/>
      <c r="M191"/>
      <c r="N191"/>
      <c r="O191"/>
      <c r="P191"/>
      <c r="Q191"/>
    </row>
    <row r="192" spans="10:17">
      <c r="J192"/>
      <c r="K192"/>
      <c r="L192"/>
      <c r="M192"/>
      <c r="N192"/>
      <c r="O192"/>
      <c r="P192"/>
      <c r="Q192"/>
    </row>
    <row r="193" spans="10:17">
      <c r="J193"/>
      <c r="K193"/>
      <c r="L193"/>
      <c r="M193"/>
      <c r="N193"/>
      <c r="O193"/>
      <c r="P193"/>
      <c r="Q193"/>
    </row>
    <row r="194" spans="10:17">
      <c r="J194"/>
      <c r="K194"/>
      <c r="L194"/>
      <c r="M194"/>
      <c r="N194"/>
      <c r="O194"/>
      <c r="P194"/>
      <c r="Q194"/>
    </row>
    <row r="195" spans="10:17">
      <c r="J195"/>
      <c r="K195"/>
      <c r="L195"/>
      <c r="M195"/>
      <c r="N195"/>
      <c r="O195"/>
      <c r="P195"/>
      <c r="Q195"/>
    </row>
    <row r="196" spans="10:17">
      <c r="J196"/>
      <c r="K196"/>
      <c r="L196"/>
      <c r="M196"/>
      <c r="N196"/>
      <c r="O196"/>
      <c r="P196"/>
      <c r="Q196"/>
    </row>
    <row r="197" spans="10:17">
      <c r="J197"/>
      <c r="K197"/>
      <c r="L197"/>
      <c r="M197"/>
      <c r="N197"/>
      <c r="O197"/>
      <c r="P197"/>
      <c r="Q197"/>
    </row>
    <row r="198" spans="10:17">
      <c r="J198"/>
      <c r="K198"/>
      <c r="L198"/>
      <c r="M198"/>
      <c r="N198"/>
      <c r="O198"/>
      <c r="P198"/>
      <c r="Q198"/>
    </row>
    <row r="199" spans="10:17">
      <c r="J199"/>
      <c r="K199"/>
      <c r="L199"/>
      <c r="M199"/>
      <c r="N199"/>
      <c r="O199"/>
      <c r="P199"/>
      <c r="Q199"/>
    </row>
    <row r="200" spans="10:17">
      <c r="J200"/>
      <c r="K200"/>
      <c r="L200"/>
      <c r="M200"/>
      <c r="N200"/>
      <c r="O200"/>
      <c r="P200"/>
      <c r="Q200"/>
    </row>
    <row r="201" spans="10:17">
      <c r="J201"/>
      <c r="K201"/>
      <c r="L201"/>
      <c r="M201"/>
      <c r="N201"/>
      <c r="O201"/>
      <c r="P201"/>
      <c r="Q201"/>
    </row>
    <row r="202" spans="10:17">
      <c r="J202"/>
      <c r="K202"/>
      <c r="L202"/>
      <c r="M202"/>
      <c r="N202"/>
      <c r="O202"/>
      <c r="P202"/>
      <c r="Q202"/>
    </row>
    <row r="203" spans="10:17">
      <c r="J203"/>
      <c r="K203"/>
      <c r="L203"/>
      <c r="M203"/>
      <c r="N203"/>
      <c r="O203"/>
      <c r="P203"/>
      <c r="Q203"/>
    </row>
    <row r="204" spans="10:17">
      <c r="J204"/>
      <c r="K204"/>
      <c r="L204"/>
      <c r="M204"/>
      <c r="N204"/>
      <c r="O204"/>
      <c r="P204"/>
      <c r="Q204"/>
    </row>
    <row r="205" spans="10:17">
      <c r="J205"/>
      <c r="K205"/>
      <c r="L205"/>
      <c r="M205"/>
      <c r="N205"/>
      <c r="O205"/>
      <c r="P205"/>
      <c r="Q205"/>
    </row>
    <row r="206" spans="10:17">
      <c r="J206"/>
      <c r="K206"/>
      <c r="L206"/>
      <c r="M206"/>
      <c r="N206"/>
      <c r="O206"/>
      <c r="P206"/>
      <c r="Q206"/>
    </row>
    <row r="207" spans="10:17">
      <c r="J207"/>
      <c r="K207"/>
      <c r="L207"/>
      <c r="M207"/>
      <c r="N207"/>
      <c r="O207"/>
      <c r="P207"/>
      <c r="Q207"/>
    </row>
    <row r="208" spans="10:17">
      <c r="J208"/>
      <c r="K208"/>
      <c r="L208"/>
      <c r="M208"/>
      <c r="N208"/>
      <c r="O208"/>
      <c r="P208"/>
      <c r="Q208"/>
    </row>
    <row r="209" spans="10:17">
      <c r="J209"/>
      <c r="K209"/>
      <c r="L209"/>
      <c r="M209"/>
      <c r="N209"/>
      <c r="O209"/>
      <c r="P209"/>
      <c r="Q209"/>
    </row>
    <row r="210" spans="10:17">
      <c r="J210"/>
      <c r="K210"/>
      <c r="L210"/>
      <c r="M210"/>
      <c r="N210"/>
      <c r="O210"/>
      <c r="P210"/>
      <c r="Q210"/>
    </row>
    <row r="211" spans="10:17">
      <c r="J211"/>
      <c r="K211"/>
      <c r="L211"/>
      <c r="M211"/>
      <c r="N211"/>
      <c r="O211"/>
      <c r="P211"/>
      <c r="Q211"/>
    </row>
    <row r="212" spans="10:17">
      <c r="J212"/>
      <c r="K212"/>
      <c r="L212"/>
      <c r="M212"/>
      <c r="N212"/>
      <c r="O212"/>
      <c r="P212"/>
      <c r="Q212"/>
    </row>
    <row r="213" spans="10:17">
      <c r="J213"/>
      <c r="K213"/>
      <c r="L213"/>
      <c r="M213"/>
      <c r="N213"/>
      <c r="O213"/>
      <c r="P213"/>
      <c r="Q213"/>
    </row>
    <row r="214" spans="10:17">
      <c r="J214"/>
      <c r="K214"/>
      <c r="L214"/>
      <c r="M214"/>
      <c r="N214"/>
      <c r="O214"/>
      <c r="P214"/>
      <c r="Q214"/>
    </row>
    <row r="215" spans="10:17">
      <c r="J215"/>
      <c r="K215"/>
      <c r="L215"/>
      <c r="M215"/>
      <c r="N215"/>
      <c r="O215"/>
      <c r="P215"/>
      <c r="Q215"/>
    </row>
    <row r="216" spans="10:17">
      <c r="J216"/>
      <c r="K216"/>
      <c r="L216"/>
      <c r="M216"/>
      <c r="N216"/>
      <c r="O216"/>
      <c r="P216"/>
      <c r="Q216"/>
    </row>
    <row r="217" spans="10:17">
      <c r="J217"/>
      <c r="K217"/>
      <c r="L217"/>
      <c r="M217"/>
      <c r="N217"/>
      <c r="O217"/>
      <c r="P217"/>
      <c r="Q217"/>
    </row>
    <row r="218" spans="10:17">
      <c r="J218"/>
      <c r="K218"/>
      <c r="L218"/>
      <c r="M218"/>
      <c r="N218"/>
      <c r="O218"/>
      <c r="P218"/>
      <c r="Q218"/>
    </row>
    <row r="219" spans="10:17">
      <c r="J219"/>
      <c r="K219"/>
      <c r="L219"/>
      <c r="M219"/>
      <c r="N219"/>
      <c r="O219"/>
      <c r="P219"/>
      <c r="Q219"/>
    </row>
    <row r="220" spans="10:17">
      <c r="J220"/>
      <c r="K220"/>
      <c r="L220"/>
      <c r="M220"/>
      <c r="N220"/>
      <c r="O220"/>
      <c r="P220"/>
      <c r="Q220"/>
    </row>
    <row r="221" spans="10:17">
      <c r="J221"/>
      <c r="K221"/>
      <c r="L221"/>
      <c r="M221"/>
      <c r="N221"/>
      <c r="O221"/>
      <c r="P221"/>
      <c r="Q221"/>
    </row>
    <row r="222" spans="10:17">
      <c r="J222"/>
      <c r="K222"/>
      <c r="L222"/>
      <c r="M222"/>
      <c r="N222"/>
      <c r="O222"/>
      <c r="P222"/>
      <c r="Q222"/>
    </row>
    <row r="223" spans="10:17">
      <c r="J223"/>
      <c r="K223"/>
      <c r="L223"/>
      <c r="M223"/>
      <c r="N223"/>
      <c r="O223"/>
      <c r="P223"/>
      <c r="Q223"/>
    </row>
    <row r="224" spans="10:17">
      <c r="J224"/>
      <c r="K224"/>
      <c r="L224"/>
      <c r="M224"/>
      <c r="N224"/>
      <c r="O224"/>
      <c r="P224"/>
      <c r="Q224"/>
    </row>
    <row r="225" spans="10:17">
      <c r="J225"/>
      <c r="K225"/>
      <c r="L225"/>
      <c r="M225"/>
      <c r="N225"/>
      <c r="O225"/>
      <c r="P225"/>
      <c r="Q225"/>
    </row>
    <row r="226" spans="10:17">
      <c r="J226"/>
      <c r="K226"/>
      <c r="L226"/>
      <c r="M226"/>
      <c r="N226"/>
      <c r="O226"/>
      <c r="P226"/>
      <c r="Q226"/>
    </row>
    <row r="227" spans="10:17">
      <c r="J227"/>
      <c r="K227"/>
      <c r="L227"/>
      <c r="M227"/>
      <c r="N227"/>
      <c r="O227"/>
      <c r="P227"/>
      <c r="Q227"/>
    </row>
    <row r="228" spans="10:17">
      <c r="J228"/>
      <c r="K228"/>
      <c r="L228"/>
      <c r="M228"/>
      <c r="N228"/>
      <c r="O228"/>
      <c r="P228"/>
      <c r="Q228"/>
    </row>
    <row r="229" spans="10:17">
      <c r="J229"/>
      <c r="K229"/>
      <c r="L229"/>
      <c r="M229"/>
      <c r="N229"/>
      <c r="O229"/>
      <c r="P229"/>
      <c r="Q229"/>
    </row>
    <row r="230" spans="10:17">
      <c r="J230"/>
      <c r="K230"/>
      <c r="L230"/>
      <c r="M230"/>
      <c r="N230"/>
      <c r="O230"/>
      <c r="P230"/>
      <c r="Q230"/>
    </row>
    <row r="231" spans="10:17">
      <c r="J231"/>
      <c r="K231"/>
      <c r="L231"/>
      <c r="M231"/>
      <c r="N231"/>
      <c r="O231"/>
      <c r="P231"/>
      <c r="Q231"/>
    </row>
    <row r="232" spans="10:17">
      <c r="J232"/>
      <c r="K232"/>
      <c r="L232"/>
      <c r="M232"/>
      <c r="N232"/>
      <c r="O232"/>
      <c r="P232"/>
      <c r="Q232"/>
    </row>
    <row r="233" spans="10:17">
      <c r="J233"/>
      <c r="K233"/>
      <c r="L233"/>
      <c r="M233"/>
      <c r="N233"/>
      <c r="O233"/>
      <c r="P233"/>
      <c r="Q233"/>
    </row>
    <row r="234" spans="10:17">
      <c r="J234"/>
      <c r="K234"/>
      <c r="L234"/>
      <c r="M234"/>
      <c r="N234"/>
      <c r="O234"/>
      <c r="P234"/>
      <c r="Q234"/>
    </row>
    <row r="235" spans="10:17">
      <c r="J235"/>
      <c r="K235"/>
      <c r="L235"/>
      <c r="M235"/>
      <c r="N235"/>
      <c r="O235"/>
      <c r="P235"/>
      <c r="Q235"/>
    </row>
    <row r="236" spans="10:17">
      <c r="J236"/>
      <c r="K236"/>
      <c r="L236"/>
      <c r="M236"/>
      <c r="N236"/>
      <c r="O236"/>
      <c r="P236"/>
      <c r="Q236"/>
    </row>
    <row r="237" spans="10:17">
      <c r="J237"/>
      <c r="K237"/>
      <c r="L237"/>
      <c r="M237"/>
      <c r="N237"/>
      <c r="O237"/>
      <c r="P237"/>
      <c r="Q237"/>
    </row>
    <row r="238" spans="10:17">
      <c r="J238"/>
      <c r="K238"/>
      <c r="L238"/>
      <c r="M238"/>
      <c r="N238"/>
      <c r="O238"/>
      <c r="P238"/>
      <c r="Q238"/>
    </row>
    <row r="239" spans="10:17">
      <c r="J239"/>
      <c r="K239"/>
      <c r="L239"/>
      <c r="M239"/>
      <c r="N239"/>
      <c r="O239"/>
      <c r="P239"/>
      <c r="Q239"/>
    </row>
    <row r="240" spans="10:17">
      <c r="J240"/>
      <c r="K240"/>
      <c r="L240"/>
      <c r="M240"/>
      <c r="N240"/>
      <c r="O240"/>
      <c r="P240"/>
      <c r="Q240"/>
    </row>
    <row r="241" spans="10:17">
      <c r="J241"/>
      <c r="K241"/>
      <c r="L241"/>
      <c r="M241"/>
      <c r="N241"/>
      <c r="O241"/>
      <c r="P241"/>
      <c r="Q241"/>
    </row>
    <row r="242" spans="10:17">
      <c r="J242"/>
      <c r="K242"/>
      <c r="L242"/>
      <c r="M242"/>
      <c r="N242"/>
      <c r="O242"/>
      <c r="P242"/>
      <c r="Q242"/>
    </row>
    <row r="243" spans="10:17">
      <c r="J243"/>
      <c r="K243"/>
      <c r="L243"/>
      <c r="M243"/>
      <c r="N243"/>
      <c r="O243"/>
      <c r="P243"/>
      <c r="Q243"/>
    </row>
    <row r="244" spans="10:17">
      <c r="J244"/>
      <c r="K244"/>
      <c r="L244"/>
      <c r="M244"/>
      <c r="N244"/>
      <c r="O244"/>
      <c r="P244"/>
      <c r="Q244"/>
    </row>
    <row r="245" spans="10:17">
      <c r="J245"/>
      <c r="K245"/>
      <c r="L245"/>
      <c r="M245"/>
      <c r="N245"/>
      <c r="O245"/>
      <c r="P245"/>
      <c r="Q245"/>
    </row>
    <row r="246" spans="10:17">
      <c r="J246"/>
      <c r="K246"/>
      <c r="L246"/>
      <c r="M246"/>
      <c r="N246"/>
      <c r="O246"/>
      <c r="P246"/>
      <c r="Q246"/>
    </row>
    <row r="247" spans="10:17">
      <c r="J247"/>
      <c r="K247"/>
      <c r="L247"/>
      <c r="M247"/>
      <c r="N247"/>
      <c r="O247"/>
      <c r="P247"/>
      <c r="Q247"/>
    </row>
    <row r="248" spans="10:17">
      <c r="J248"/>
      <c r="K248"/>
      <c r="L248"/>
      <c r="M248"/>
      <c r="N248"/>
      <c r="O248"/>
      <c r="P248"/>
      <c r="Q248"/>
    </row>
    <row r="249" spans="10:17">
      <c r="J249"/>
      <c r="K249"/>
      <c r="L249"/>
      <c r="M249"/>
      <c r="N249"/>
      <c r="O249"/>
      <c r="P249"/>
      <c r="Q249"/>
    </row>
    <row r="250" spans="10:17">
      <c r="J250"/>
      <c r="K250"/>
      <c r="L250"/>
      <c r="M250"/>
      <c r="N250"/>
      <c r="O250"/>
      <c r="P250"/>
      <c r="Q250"/>
    </row>
    <row r="251" spans="10:17">
      <c r="J251"/>
      <c r="K251"/>
      <c r="L251"/>
      <c r="M251"/>
      <c r="N251"/>
      <c r="O251"/>
      <c r="P251"/>
      <c r="Q251"/>
    </row>
    <row r="252" spans="10:17">
      <c r="J252"/>
      <c r="K252"/>
      <c r="L252"/>
      <c r="M252"/>
      <c r="N252"/>
      <c r="O252"/>
      <c r="P252"/>
      <c r="Q252"/>
    </row>
    <row r="253" spans="10:17">
      <c r="J253"/>
      <c r="K253"/>
      <c r="L253"/>
      <c r="M253"/>
      <c r="N253"/>
      <c r="O253"/>
      <c r="P253"/>
      <c r="Q253"/>
    </row>
    <row r="254" spans="10:17">
      <c r="J254"/>
      <c r="K254"/>
      <c r="L254"/>
      <c r="M254"/>
      <c r="N254"/>
      <c r="O254"/>
      <c r="P254"/>
      <c r="Q254"/>
    </row>
    <row r="255" spans="10:17">
      <c r="J255"/>
      <c r="K255"/>
      <c r="L255"/>
      <c r="M255"/>
      <c r="N255"/>
      <c r="O255"/>
      <c r="P255"/>
      <c r="Q255"/>
    </row>
    <row r="256" spans="10:17">
      <c r="J256"/>
      <c r="K256"/>
      <c r="L256"/>
      <c r="M256"/>
      <c r="N256"/>
      <c r="O256"/>
      <c r="P256"/>
      <c r="Q256"/>
    </row>
    <row r="257" spans="10:17">
      <c r="J257"/>
      <c r="K257"/>
      <c r="L257"/>
      <c r="M257"/>
      <c r="N257"/>
      <c r="O257"/>
      <c r="P257"/>
      <c r="Q257"/>
    </row>
    <row r="258" spans="10:17">
      <c r="J258"/>
      <c r="K258"/>
      <c r="L258"/>
      <c r="M258"/>
      <c r="N258"/>
      <c r="O258"/>
      <c r="P258"/>
      <c r="Q258"/>
    </row>
    <row r="259" spans="10:17">
      <c r="J259"/>
      <c r="K259"/>
      <c r="L259"/>
      <c r="M259"/>
      <c r="N259"/>
      <c r="O259"/>
      <c r="P259"/>
      <c r="Q259"/>
    </row>
    <row r="260" spans="10:17">
      <c r="J260"/>
      <c r="K260"/>
      <c r="L260"/>
      <c r="M260"/>
      <c r="N260"/>
      <c r="O260"/>
      <c r="P260"/>
      <c r="Q260"/>
    </row>
    <row r="261" spans="10:17">
      <c r="J261"/>
      <c r="K261"/>
      <c r="L261"/>
      <c r="M261"/>
      <c r="N261"/>
      <c r="O261"/>
      <c r="P261"/>
      <c r="Q261"/>
    </row>
    <row r="262" spans="10:17">
      <c r="J262"/>
      <c r="K262"/>
      <c r="L262"/>
      <c r="M262"/>
      <c r="N262"/>
      <c r="O262"/>
      <c r="P262"/>
      <c r="Q262"/>
    </row>
    <row r="263" spans="10:17">
      <c r="J263"/>
      <c r="K263"/>
      <c r="L263"/>
      <c r="M263"/>
      <c r="N263"/>
      <c r="O263"/>
      <c r="P263"/>
      <c r="Q263"/>
    </row>
    <row r="264" spans="10:17">
      <c r="J264"/>
      <c r="K264"/>
      <c r="L264"/>
      <c r="M264"/>
      <c r="N264"/>
      <c r="O264"/>
      <c r="P264"/>
      <c r="Q264"/>
    </row>
    <row r="265" spans="10:17">
      <c r="J265"/>
      <c r="K265"/>
      <c r="L265"/>
      <c r="M265"/>
      <c r="N265"/>
      <c r="O265"/>
      <c r="P265"/>
      <c r="Q265"/>
    </row>
    <row r="266" spans="10:17">
      <c r="J266"/>
      <c r="K266"/>
      <c r="L266"/>
      <c r="M266"/>
      <c r="N266"/>
      <c r="O266"/>
      <c r="P266"/>
      <c r="Q266"/>
    </row>
    <row r="267" spans="10:17">
      <c r="J267"/>
      <c r="K267"/>
      <c r="L267"/>
      <c r="M267"/>
      <c r="N267"/>
      <c r="O267"/>
      <c r="P267"/>
      <c r="Q267"/>
    </row>
    <row r="268" spans="10:17">
      <c r="J268"/>
      <c r="K268"/>
      <c r="L268"/>
      <c r="M268"/>
      <c r="N268"/>
      <c r="O268"/>
      <c r="P268"/>
      <c r="Q268"/>
    </row>
    <row r="269" spans="10:17">
      <c r="J269"/>
      <c r="K269"/>
      <c r="L269"/>
      <c r="M269"/>
      <c r="N269"/>
      <c r="O269"/>
      <c r="P269"/>
      <c r="Q269"/>
    </row>
    <row r="270" spans="10:17">
      <c r="J270"/>
      <c r="K270"/>
      <c r="L270"/>
      <c r="M270"/>
      <c r="N270"/>
      <c r="O270"/>
      <c r="P270"/>
      <c r="Q270"/>
    </row>
    <row r="271" spans="10:17">
      <c r="J271"/>
      <c r="K271"/>
      <c r="L271"/>
      <c r="M271"/>
      <c r="N271"/>
      <c r="O271"/>
      <c r="P271"/>
      <c r="Q271"/>
    </row>
    <row r="272" spans="10:17">
      <c r="J272"/>
      <c r="K272"/>
      <c r="L272"/>
      <c r="M272"/>
      <c r="N272"/>
      <c r="O272"/>
      <c r="P272"/>
      <c r="Q272"/>
    </row>
    <row r="273" spans="10:17">
      <c r="J273"/>
      <c r="K273"/>
      <c r="L273"/>
      <c r="M273"/>
      <c r="N273"/>
      <c r="O273"/>
      <c r="P273"/>
      <c r="Q273"/>
    </row>
    <row r="274" spans="10:17">
      <c r="J274"/>
      <c r="K274"/>
      <c r="L274"/>
      <c r="M274"/>
      <c r="N274"/>
      <c r="O274"/>
      <c r="P274"/>
      <c r="Q274"/>
    </row>
  </sheetData>
  <mergeCells count="35">
    <mergeCell ref="A37:B37"/>
    <mergeCell ref="A38:B38"/>
    <mergeCell ref="A32:B32"/>
    <mergeCell ref="A33:B33"/>
    <mergeCell ref="A34:B34"/>
    <mergeCell ref="A35:B35"/>
    <mergeCell ref="A36:B36"/>
    <mergeCell ref="A31:B31"/>
    <mergeCell ref="A19:B19"/>
    <mergeCell ref="A20:B20"/>
    <mergeCell ref="A22:B22"/>
    <mergeCell ref="A24:B24"/>
    <mergeCell ref="A26:B26"/>
    <mergeCell ref="A28:B28"/>
    <mergeCell ref="A29:B29"/>
    <mergeCell ref="A30:B30"/>
    <mergeCell ref="A21:B21"/>
    <mergeCell ref="A25:B25"/>
    <mergeCell ref="A27:I27"/>
    <mergeCell ref="A18:B18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7:I7"/>
    <mergeCell ref="A6:B6"/>
    <mergeCell ref="A3:I3"/>
    <mergeCell ref="A4:I4"/>
    <mergeCell ref="A5:B5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2020-05-13T11:16:28Z</dcterms:created>
  <dcterms:modified xsi:type="dcterms:W3CDTF">2022-06-27T07:08:38Z</dcterms:modified>
</cp:coreProperties>
</file>