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22г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M38" i="1"/>
  <c r="M37"/>
  <c r="M36"/>
  <c r="M35"/>
  <c r="L35"/>
  <c r="M31"/>
  <c r="L31"/>
  <c r="M20"/>
  <c r="K20"/>
  <c r="N18"/>
  <c r="M18"/>
  <c r="L18"/>
  <c r="K18"/>
  <c r="M16"/>
  <c r="L16"/>
  <c r="K16"/>
  <c r="M14"/>
  <c r="L14"/>
  <c r="K14"/>
  <c r="M12"/>
  <c r="L12"/>
  <c r="N10"/>
  <c r="M10"/>
  <c r="L10"/>
  <c r="M8"/>
  <c r="L8"/>
  <c r="L41" l="1"/>
  <c r="M41"/>
  <c r="R33"/>
  <c r="R34" s="1"/>
</calcChain>
</file>

<file path=xl/comments1.xml><?xml version="1.0" encoding="utf-8"?>
<comments xmlns="http://schemas.openxmlformats.org/spreadsheetml/2006/main">
  <authors>
    <author>Автор</author>
  </authors>
  <commentList>
    <comment ref="D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начало года по ЕРЦ было 7478,72, у нас по отчету 7330
</t>
        </r>
      </text>
    </comment>
  </commentList>
</comments>
</file>

<file path=xl/sharedStrings.xml><?xml version="1.0" encoding="utf-8"?>
<sst xmlns="http://schemas.openxmlformats.org/spreadsheetml/2006/main" count="37" uniqueCount="35">
  <si>
    <t>УТВЕРЖДАЮ</t>
  </si>
  <si>
    <t>Директор ООО УК "Эталон" _____________________Э.В. Цыганова</t>
  </si>
  <si>
    <t>Информация о состоянии лицевого счета  д.№ 11 по ул. Бондарева</t>
  </si>
  <si>
    <t>за период 01.01.2022-31.12.2022  (Управление)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</si>
  <si>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</si>
  <si>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</si>
  <si>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</si>
  <si>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</si>
  <si>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</si>
  <si>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</si>
  <si>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</si>
  <si>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</si>
  <si>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t>Обслуживаемая площадь  - 4595,6 кв.м.</t>
  </si>
  <si>
    <t>Содержание</t>
  </si>
  <si>
    <t>Ремонт</t>
  </si>
  <si>
    <t>Управление</t>
  </si>
  <si>
    <t>ОДН водоснабж</t>
  </si>
  <si>
    <t>ОДН водоотв</t>
  </si>
  <si>
    <t>ОДН эл/сн</t>
  </si>
  <si>
    <t>Сбор и вывоз ТБО</t>
  </si>
  <si>
    <t>Итого</t>
  </si>
  <si>
    <t>Капитальный ремонт</t>
  </si>
  <si>
    <t>разница на сумму денежных средст на начало периода  равна сумме платежей банка, в 21г эта сумма не учитывалась</t>
  </si>
  <si>
    <t>Платежи банка (%%, услуги банка)</t>
  </si>
  <si>
    <t>Остаток задолженности по кап.ремонту 2100000 (оплачено в январе 2023</t>
  </si>
  <si>
    <t xml:space="preserve">Водоснабжение </t>
  </si>
  <si>
    <t>водоотведение</t>
  </si>
  <si>
    <t>Теплоснабжение</t>
  </si>
  <si>
    <t>Обращение с ТКО</t>
  </si>
  <si>
    <t>ВСЕГО по ЖКУ</t>
  </si>
  <si>
    <t>Доходы от использования общего имущества , всего, в т.ч.</t>
  </si>
  <si>
    <t>ООО "ТТК"</t>
  </si>
  <si>
    <t>Ростелеком</t>
  </si>
  <si>
    <t>Налог по УСН</t>
  </si>
  <si>
    <t>ВСЕГО по дому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</si>
</sst>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i/>
      <sz val="10"/>
      <name val="Arial Cyr"/>
      <charset val="204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4" fontId="3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2" fontId="8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wrapText="1"/>
    </xf>
    <xf numFmtId="4" fontId="9" fillId="0" borderId="0" xfId="1" applyNumberFormat="1" applyFont="1" applyAlignment="1">
      <alignment horizont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3" fontId="9" fillId="0" borderId="10" xfId="1" applyNumberFormat="1" applyFont="1" applyBorder="1" applyAlignment="1">
      <alignment horizontal="center"/>
    </xf>
    <xf numFmtId="3" fontId="9" fillId="0" borderId="9" xfId="1" applyNumberFormat="1" applyFont="1" applyBorder="1" applyAlignment="1">
      <alignment horizontal="center"/>
    </xf>
    <xf numFmtId="1" fontId="9" fillId="0" borderId="10" xfId="1" applyNumberFormat="1" applyFont="1" applyFill="1" applyBorder="1" applyAlignment="1">
      <alignment horizontal="center"/>
    </xf>
    <xf numFmtId="1" fontId="9" fillId="0" borderId="10" xfId="1" applyNumberFormat="1" applyFont="1" applyBorder="1" applyAlignment="1">
      <alignment horizontal="center"/>
    </xf>
    <xf numFmtId="2" fontId="9" fillId="0" borderId="0" xfId="1" applyNumberFormat="1" applyFont="1"/>
    <xf numFmtId="0" fontId="9" fillId="0" borderId="0" xfId="1" applyFont="1" applyFill="1" applyBorder="1" applyAlignment="1">
      <alignment horizontal="center" wrapText="1"/>
    </xf>
    <xf numFmtId="4" fontId="9" fillId="0" borderId="0" xfId="1" applyNumberFormat="1" applyFont="1" applyFill="1" applyBorder="1" applyAlignment="1">
      <alignment horizontal="center" wrapText="1"/>
    </xf>
    <xf numFmtId="3" fontId="9" fillId="0" borderId="21" xfId="1" applyNumberFormat="1" applyFont="1" applyBorder="1" applyAlignment="1">
      <alignment horizontal="center"/>
    </xf>
    <xf numFmtId="3" fontId="9" fillId="0" borderId="22" xfId="1" applyNumberFormat="1" applyFont="1" applyBorder="1" applyAlignment="1">
      <alignment horizontal="center"/>
    </xf>
    <xf numFmtId="1" fontId="9" fillId="0" borderId="21" xfId="1" applyNumberFormat="1" applyFont="1" applyFill="1" applyBorder="1" applyAlignment="1">
      <alignment horizontal="center"/>
    </xf>
    <xf numFmtId="1" fontId="9" fillId="0" borderId="21" xfId="1" applyNumberFormat="1" applyFont="1" applyBorder="1" applyAlignment="1">
      <alignment horizontal="center"/>
    </xf>
    <xf numFmtId="1" fontId="9" fillId="0" borderId="0" xfId="1" applyNumberFormat="1" applyFont="1"/>
    <xf numFmtId="4" fontId="9" fillId="0" borderId="0" xfId="1" applyNumberFormat="1" applyFont="1" applyAlignment="1">
      <alignment horizontal="center"/>
    </xf>
    <xf numFmtId="0" fontId="9" fillId="0" borderId="0" xfId="1" applyFont="1"/>
    <xf numFmtId="3" fontId="7" fillId="0" borderId="21" xfId="1" applyNumberFormat="1" applyFont="1" applyBorder="1" applyAlignment="1">
      <alignment horizontal="center"/>
    </xf>
    <xf numFmtId="3" fontId="7" fillId="0" borderId="22" xfId="1" applyNumberFormat="1" applyFont="1" applyBorder="1" applyAlignment="1">
      <alignment horizontal="center"/>
    </xf>
    <xf numFmtId="1" fontId="7" fillId="0" borderId="21" xfId="1" applyNumberFormat="1" applyFont="1" applyFill="1" applyBorder="1" applyAlignment="1">
      <alignment horizontal="center"/>
    </xf>
    <xf numFmtId="1" fontId="7" fillId="0" borderId="21" xfId="1" applyNumberFormat="1" applyFont="1" applyBorder="1" applyAlignment="1">
      <alignment horizontal="center"/>
    </xf>
    <xf numFmtId="3" fontId="9" fillId="0" borderId="26" xfId="1" applyNumberFormat="1" applyFont="1" applyBorder="1" applyAlignment="1">
      <alignment horizontal="center"/>
    </xf>
    <xf numFmtId="3" fontId="9" fillId="2" borderId="20" xfId="1" applyNumberFormat="1" applyFont="1" applyFill="1" applyBorder="1" applyAlignment="1">
      <alignment horizontal="center"/>
    </xf>
    <xf numFmtId="3" fontId="9" fillId="2" borderId="27" xfId="1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3" fontId="9" fillId="2" borderId="22" xfId="1" applyNumberFormat="1" applyFont="1" applyFill="1" applyBorder="1" applyAlignment="1">
      <alignment horizontal="center"/>
    </xf>
    <xf numFmtId="0" fontId="0" fillId="0" borderId="0" xfId="0" applyFill="1"/>
    <xf numFmtId="3" fontId="9" fillId="0" borderId="27" xfId="1" applyNumberFormat="1" applyFont="1" applyBorder="1" applyAlignment="1">
      <alignment horizontal="center"/>
    </xf>
    <xf numFmtId="3" fontId="9" fillId="3" borderId="27" xfId="1" applyNumberFormat="1" applyFont="1" applyFill="1" applyBorder="1" applyAlignment="1">
      <alignment horizontal="center"/>
    </xf>
    <xf numFmtId="3" fontId="9" fillId="0" borderId="21" xfId="1" applyNumberFormat="1" applyFont="1" applyFill="1" applyBorder="1" applyAlignment="1">
      <alignment horizontal="center"/>
    </xf>
    <xf numFmtId="1" fontId="9" fillId="0" borderId="27" xfId="1" applyNumberFormat="1" applyFont="1" applyFill="1" applyBorder="1" applyAlignment="1">
      <alignment horizontal="center"/>
    </xf>
    <xf numFmtId="1" fontId="9" fillId="0" borderId="27" xfId="1" applyNumberFormat="1" applyFont="1" applyBorder="1" applyAlignment="1">
      <alignment horizontal="center"/>
    </xf>
    <xf numFmtId="0" fontId="7" fillId="0" borderId="6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3" fontId="7" fillId="0" borderId="27" xfId="1" applyNumberFormat="1" applyFont="1" applyBorder="1" applyAlignment="1">
      <alignment horizontal="center"/>
    </xf>
    <xf numFmtId="3" fontId="7" fillId="0" borderId="28" xfId="1" applyNumberFormat="1" applyFont="1" applyBorder="1" applyAlignment="1">
      <alignment horizontal="center"/>
    </xf>
    <xf numFmtId="1" fontId="7" fillId="0" borderId="27" xfId="1" applyNumberFormat="1" applyFont="1" applyBorder="1" applyAlignment="1">
      <alignment horizontal="center"/>
    </xf>
    <xf numFmtId="2" fontId="7" fillId="0" borderId="0" xfId="1" applyNumberFormat="1" applyFont="1" applyFill="1" applyBorder="1"/>
    <xf numFmtId="3" fontId="7" fillId="0" borderId="26" xfId="1" applyNumberFormat="1" applyFont="1" applyBorder="1" applyAlignment="1">
      <alignment horizontal="center"/>
    </xf>
    <xf numFmtId="3" fontId="7" fillId="0" borderId="25" xfId="1" applyNumberFormat="1" applyFont="1" applyBorder="1" applyAlignment="1">
      <alignment horizontal="center"/>
    </xf>
    <xf numFmtId="1" fontId="7" fillId="0" borderId="26" xfId="1" applyNumberFormat="1" applyFont="1" applyBorder="1" applyAlignment="1">
      <alignment horizontal="center"/>
    </xf>
    <xf numFmtId="3" fontId="4" fillId="4" borderId="29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3" fontId="4" fillId="3" borderId="5" xfId="1" applyNumberFormat="1" applyFont="1" applyFill="1" applyBorder="1" applyAlignment="1">
      <alignment horizontal="center"/>
    </xf>
    <xf numFmtId="3" fontId="4" fillId="3" borderId="31" xfId="1" applyNumberFormat="1" applyFont="1" applyFill="1" applyBorder="1" applyAlignment="1">
      <alignment horizontal="center"/>
    </xf>
    <xf numFmtId="3" fontId="9" fillId="3" borderId="26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 wrapText="1"/>
    </xf>
    <xf numFmtId="3" fontId="9" fillId="3" borderId="10" xfId="1" applyNumberFormat="1" applyFont="1" applyFill="1" applyBorder="1" applyAlignment="1">
      <alignment horizontal="center"/>
    </xf>
    <xf numFmtId="3" fontId="4" fillId="4" borderId="33" xfId="1" applyNumberFormat="1" applyFont="1" applyFill="1" applyBorder="1" applyAlignment="1">
      <alignment horizontal="center"/>
    </xf>
    <xf numFmtId="3" fontId="4" fillId="4" borderId="30" xfId="1" applyNumberFormat="1" applyFont="1" applyFill="1" applyBorder="1" applyAlignment="1">
      <alignment horizontal="center"/>
    </xf>
    <xf numFmtId="3" fontId="0" fillId="0" borderId="0" xfId="0" applyNumberFormat="1"/>
    <xf numFmtId="3" fontId="9" fillId="0" borderId="13" xfId="1" applyNumberFormat="1" applyFont="1" applyBorder="1" applyAlignment="1">
      <alignment horizontal="center"/>
    </xf>
    <xf numFmtId="1" fontId="9" fillId="0" borderId="13" xfId="1" applyNumberFormat="1" applyFont="1" applyBorder="1" applyAlignment="1">
      <alignment horizontal="center"/>
    </xf>
    <xf numFmtId="3" fontId="9" fillId="0" borderId="14" xfId="1" applyNumberFormat="1" applyFont="1" applyBorder="1" applyAlignment="1">
      <alignment horizontal="center"/>
    </xf>
    <xf numFmtId="3" fontId="7" fillId="0" borderId="18" xfId="1" applyNumberFormat="1" applyFont="1" applyBorder="1" applyAlignment="1">
      <alignment horizontal="center"/>
    </xf>
    <xf numFmtId="3" fontId="9" fillId="0" borderId="18" xfId="1" applyNumberFormat="1" applyFont="1" applyBorder="1" applyAlignment="1">
      <alignment horizontal="center"/>
    </xf>
    <xf numFmtId="3" fontId="7" fillId="0" borderId="19" xfId="1" applyNumberFormat="1" applyFont="1" applyBorder="1" applyAlignment="1">
      <alignment horizontal="center"/>
    </xf>
    <xf numFmtId="3" fontId="4" fillId="4" borderId="17" xfId="1" applyNumberFormat="1" applyFont="1" applyFill="1" applyBorder="1" applyAlignment="1">
      <alignment horizontal="center"/>
    </xf>
    <xf numFmtId="0" fontId="9" fillId="3" borderId="34" xfId="1" applyFont="1" applyFill="1" applyBorder="1" applyAlignment="1">
      <alignment horizontal="center" wrapText="1"/>
    </xf>
    <xf numFmtId="0" fontId="9" fillId="3" borderId="23" xfId="1" applyFont="1" applyFill="1" applyBorder="1" applyAlignment="1">
      <alignment horizontal="center" wrapText="1"/>
    </xf>
    <xf numFmtId="0" fontId="3" fillId="0" borderId="0" xfId="1" applyFont="1"/>
    <xf numFmtId="0" fontId="12" fillId="0" borderId="0" xfId="0" applyFont="1"/>
    <xf numFmtId="0" fontId="9" fillId="3" borderId="35" xfId="1" applyFont="1" applyFill="1" applyBorder="1" applyAlignment="1">
      <alignment horizontal="center" wrapText="1"/>
    </xf>
    <xf numFmtId="3" fontId="9" fillId="3" borderId="32" xfId="1" applyNumberFormat="1" applyFont="1" applyFill="1" applyBorder="1" applyAlignment="1">
      <alignment horizontal="center"/>
    </xf>
    <xf numFmtId="3" fontId="9" fillId="0" borderId="32" xfId="1" applyNumberFormat="1" applyFont="1" applyBorder="1" applyAlignment="1">
      <alignment horizontal="center"/>
    </xf>
    <xf numFmtId="3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7" fillId="0" borderId="5" xfId="1" applyFont="1" applyBorder="1" applyAlignment="1"/>
    <xf numFmtId="0" fontId="7" fillId="0" borderId="31" xfId="1" applyFont="1" applyBorder="1" applyAlignment="1"/>
    <xf numFmtId="0" fontId="9" fillId="0" borderId="15" xfId="1" applyFont="1" applyBorder="1" applyAlignment="1">
      <alignment horizontal="left"/>
    </xf>
    <xf numFmtId="0" fontId="9" fillId="0" borderId="16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7" fillId="0" borderId="11" xfId="1" applyFont="1" applyBorder="1" applyAlignment="1">
      <alignment horizontal="left"/>
    </xf>
    <xf numFmtId="0" fontId="7" fillId="0" borderId="12" xfId="1" applyFont="1" applyBorder="1" applyAlignment="1">
      <alignment horizontal="left"/>
    </xf>
    <xf numFmtId="0" fontId="9" fillId="0" borderId="6" xfId="1" applyFont="1" applyBorder="1" applyAlignment="1">
      <alignment horizontal="left"/>
    </xf>
    <xf numFmtId="0" fontId="9" fillId="0" borderId="8" xfId="1" applyFont="1" applyBorder="1" applyAlignment="1">
      <alignment horizontal="left"/>
    </xf>
    <xf numFmtId="0" fontId="9" fillId="0" borderId="36" xfId="1" applyFont="1" applyBorder="1" applyAlignment="1">
      <alignment horizontal="left"/>
    </xf>
    <xf numFmtId="0" fontId="9" fillId="3" borderId="37" xfId="1" applyFont="1" applyFill="1" applyBorder="1" applyAlignment="1">
      <alignment horizontal="left" wrapText="1"/>
    </xf>
    <xf numFmtId="0" fontId="9" fillId="3" borderId="24" xfId="1" applyFont="1" applyFill="1" applyBorder="1" applyAlignment="1">
      <alignment horizontal="left" wrapText="1"/>
    </xf>
    <xf numFmtId="0" fontId="4" fillId="4" borderId="38" xfId="1" applyFont="1" applyFill="1" applyBorder="1" applyAlignment="1">
      <alignment horizontal="center"/>
    </xf>
    <xf numFmtId="0" fontId="4" fillId="4" borderId="39" xfId="1" applyFont="1" applyFill="1" applyBorder="1" applyAlignment="1">
      <alignment horizontal="center"/>
    </xf>
    <xf numFmtId="0" fontId="7" fillId="0" borderId="15" xfId="1" applyFont="1" applyBorder="1" applyAlignment="1">
      <alignment horizontal="left"/>
    </xf>
    <xf numFmtId="0" fontId="7" fillId="0" borderId="16" xfId="1" applyFont="1" applyBorder="1" applyAlignment="1">
      <alignment horizontal="left"/>
    </xf>
    <xf numFmtId="0" fontId="9" fillId="0" borderId="6" xfId="1" applyFont="1" applyBorder="1" applyAlignment="1">
      <alignment horizontal="left" wrapText="1"/>
    </xf>
    <xf numFmtId="0" fontId="9" fillId="0" borderId="36" xfId="1" applyFont="1" applyBorder="1" applyAlignment="1">
      <alignment horizontal="left" wrapText="1"/>
    </xf>
    <xf numFmtId="0" fontId="9" fillId="0" borderId="11" xfId="1" applyFont="1" applyBorder="1" applyAlignment="1">
      <alignment horizontal="left" wrapText="1"/>
    </xf>
    <xf numFmtId="0" fontId="9" fillId="0" borderId="23" xfId="1" applyFont="1" applyBorder="1" applyAlignment="1">
      <alignment horizontal="left" wrapText="1"/>
    </xf>
    <xf numFmtId="0" fontId="4" fillId="0" borderId="38" xfId="1" applyFont="1" applyBorder="1" applyAlignment="1">
      <alignment horizontal="center"/>
    </xf>
    <xf numFmtId="0" fontId="4" fillId="0" borderId="40" xfId="1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4" fillId="4" borderId="41" xfId="1" applyFont="1" applyFill="1" applyBorder="1" applyAlignment="1">
      <alignment horizontal="center"/>
    </xf>
    <xf numFmtId="0" fontId="9" fillId="3" borderId="42" xfId="1" applyFont="1" applyFill="1" applyBorder="1" applyAlignment="1">
      <alignment horizontal="left" wrapText="1"/>
    </xf>
    <xf numFmtId="0" fontId="9" fillId="3" borderId="41" xfId="1" applyFont="1" applyFill="1" applyBorder="1" applyAlignment="1">
      <alignment horizontal="left" wrapText="1"/>
    </xf>
    <xf numFmtId="0" fontId="9" fillId="3" borderId="43" xfId="1" applyFont="1" applyFill="1" applyBorder="1" applyAlignment="1">
      <alignment horizontal="center" wrapText="1"/>
    </xf>
    <xf numFmtId="0" fontId="9" fillId="3" borderId="36" xfId="1" applyFont="1" applyFill="1" applyBorder="1" applyAlignment="1">
      <alignment horizontal="center" wrapText="1"/>
    </xf>
    <xf numFmtId="0" fontId="4" fillId="4" borderId="38" xfId="1" applyFont="1" applyFill="1" applyBorder="1" applyAlignment="1">
      <alignment horizontal="left"/>
    </xf>
    <xf numFmtId="0" fontId="4" fillId="4" borderId="39" xfId="1" applyFont="1" applyFill="1" applyBorder="1" applyAlignment="1">
      <alignment horizontal="left"/>
    </xf>
    <xf numFmtId="0" fontId="7" fillId="0" borderId="24" xfId="1" applyFont="1" applyBorder="1" applyAlignment="1">
      <alignment horizontal="left"/>
    </xf>
    <xf numFmtId="3" fontId="0" fillId="0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100;&#1079;&#1086;&#1074;&#1072;&#1090;&#1077;&#1083;&#1080;/&#1055;&#1086;&#1083;&#1100;&#1079;&#1086;&#1074;&#1072;&#1090;&#1077;&#1083;&#1100;/Documents/&#1056;&#1050;&#1062;%20&#1086;&#1090;&#1095;&#1077;&#1090;&#1099;/&#1054;&#1054;&#1054;%20&#1059;&#1050;%20&#1069;&#1090;&#1072;&#1083;&#1086;&#1085;%202019%20(&#1075;&#1086;&#1076;)%20+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1"/>
      <sheetName val="Бон11"/>
      <sheetName val="Бон15"/>
      <sheetName val="Вяйн.8"/>
      <sheetName val="Гор.14"/>
      <sheetName val="Др.11"/>
      <sheetName val="Др.5"/>
      <sheetName val="Др.6"/>
      <sheetName val="Др.7"/>
      <sheetName val="Др.9"/>
      <sheetName val="Жел.10"/>
      <sheetName val="Жел.12"/>
      <sheetName val="Жел.14"/>
      <sheetName val="Жел.18"/>
      <sheetName val="Жел.20"/>
      <sheetName val="Жел.22"/>
      <sheetName val="Зел.15"/>
      <sheetName val="Зел.6"/>
      <sheetName val="Кар.75"/>
      <sheetName val="Кир10"/>
      <sheetName val="Кир.13"/>
      <sheetName val="Комс.5"/>
      <sheetName val="Лен22"/>
      <sheetName val="лен24"/>
      <sheetName val="маяк7"/>
      <sheetName val="Маяк8"/>
      <sheetName val="Маяк9"/>
      <sheetName val="Пер14а"/>
      <sheetName val="Поб.13"/>
      <sheetName val="Пуш2"/>
      <sheetName val="Сад28"/>
      <sheetName val="Сов.19"/>
      <sheetName val="Фан.т.7а"/>
      <sheetName val="Шв9"/>
      <sheetName val="Свод2"/>
      <sheetName val="Хш13"/>
      <sheetName val="Хш14"/>
      <sheetName val="Хш22"/>
      <sheetName val="свод3"/>
      <sheetName val="40лет4"/>
      <sheetName val="Гаг21"/>
      <sheetName val="Цен.1"/>
      <sheetName val="Цент2"/>
      <sheetName val="Цент.3"/>
      <sheetName val="Лист2"/>
    </sheetNames>
    <sheetDataSet>
      <sheetData sheetId="0" refreshError="1"/>
      <sheetData sheetId="1" refreshError="1">
        <row r="17">
          <cell r="C17">
            <v>729449.88000000012</v>
          </cell>
          <cell r="F17">
            <v>369892.31999999995</v>
          </cell>
          <cell r="H17">
            <v>634.53</v>
          </cell>
          <cell r="K17">
            <v>159554.85000000003</v>
          </cell>
          <cell r="O17">
            <v>210910.36000000002</v>
          </cell>
          <cell r="P17">
            <v>32967.39</v>
          </cell>
          <cell r="Q17">
            <v>19192.05</v>
          </cell>
          <cell r="T17">
            <v>12626.720000000001</v>
          </cell>
        </row>
        <row r="33">
          <cell r="C33">
            <v>716936.55999999994</v>
          </cell>
          <cell r="F33">
            <v>366729.17000000004</v>
          </cell>
          <cell r="H33">
            <v>21441.170000000002</v>
          </cell>
          <cell r="I33">
            <v>14202.59</v>
          </cell>
          <cell r="J33">
            <v>41054.9</v>
          </cell>
          <cell r="K33">
            <v>156951.65000000002</v>
          </cell>
          <cell r="M33">
            <v>2003.3999999999999</v>
          </cell>
          <cell r="N33">
            <v>434.09999999999991</v>
          </cell>
          <cell r="O33">
            <v>148724.82999999999</v>
          </cell>
          <cell r="P33">
            <v>33687.170000000006</v>
          </cell>
          <cell r="Q33">
            <v>18575.030000000002</v>
          </cell>
          <cell r="T33">
            <v>12050.83</v>
          </cell>
          <cell r="U33">
            <v>128.28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9"/>
  <sheetViews>
    <sheetView tabSelected="1" workbookViewId="0">
      <selection activeCell="V36" sqref="V36"/>
    </sheetView>
  </sheetViews>
  <sheetFormatPr defaultColWidth="9.140625" defaultRowHeight="15"/>
  <cols>
    <col min="3" max="3" width="16.5703125" customWidth="1"/>
    <col min="4" max="4" width="14.85546875" customWidth="1"/>
    <col min="5" max="5" width="15.85546875" customWidth="1"/>
    <col min="6" max="6" width="15" customWidth="1"/>
    <col min="7" max="8" width="15.42578125" customWidth="1"/>
    <col min="9" max="9" width="19.140625" customWidth="1"/>
    <col min="10" max="10" width="9.7109375" hidden="1" customWidth="1"/>
    <col min="11" max="11" width="0" hidden="1" customWidth="1"/>
    <col min="12" max="12" width="13.5703125" style="43" hidden="1" customWidth="1"/>
    <col min="13" max="13" width="13.28515625" hidden="1" customWidth="1"/>
    <col min="14" max="16" width="0" hidden="1" customWidth="1"/>
    <col min="18" max="18" width="10.85546875" hidden="1" customWidth="1"/>
    <col min="19" max="21" width="0" hidden="1" customWidth="1"/>
  </cols>
  <sheetData>
    <row r="1" spans="1:18">
      <c r="A1" s="1"/>
      <c r="B1" s="1"/>
      <c r="C1" s="1"/>
      <c r="D1" s="1"/>
      <c r="E1" s="1"/>
      <c r="F1" s="2"/>
      <c r="G1" s="2"/>
      <c r="H1" s="2"/>
      <c r="I1" s="3" t="s">
        <v>0</v>
      </c>
      <c r="J1" s="1"/>
      <c r="K1" s="1"/>
      <c r="L1" s="4"/>
      <c r="M1" s="1"/>
      <c r="N1" s="1"/>
    </row>
    <row r="2" spans="1:18">
      <c r="A2" s="1"/>
      <c r="B2" s="1"/>
      <c r="C2" s="1"/>
      <c r="D2" s="1"/>
      <c r="E2" s="1"/>
      <c r="F2" s="2"/>
      <c r="G2" s="2"/>
      <c r="H2" s="2"/>
      <c r="I2" s="3" t="s">
        <v>1</v>
      </c>
      <c r="J2" s="1"/>
      <c r="K2" s="1"/>
      <c r="L2" s="4"/>
      <c r="M2" s="1"/>
      <c r="N2" s="1"/>
    </row>
    <row r="3" spans="1:18">
      <c r="A3" s="5" t="s">
        <v>2</v>
      </c>
      <c r="B3" s="5"/>
      <c r="C3" s="5"/>
      <c r="D3" s="5"/>
      <c r="E3" s="5"/>
      <c r="F3" s="5"/>
      <c r="G3" s="5"/>
      <c r="H3" s="5"/>
      <c r="I3" s="5"/>
      <c r="J3" s="1"/>
      <c r="K3" s="1"/>
      <c r="L3" s="4"/>
      <c r="M3" s="1"/>
      <c r="N3" s="1"/>
    </row>
    <row r="4" spans="1:18" ht="15.75" thickBot="1">
      <c r="A4" s="5" t="s">
        <v>3</v>
      </c>
      <c r="B4" s="5"/>
      <c r="C4" s="5"/>
      <c r="D4" s="5"/>
      <c r="E4" s="5"/>
      <c r="F4" s="5"/>
      <c r="G4" s="5"/>
      <c r="H4" s="5"/>
      <c r="I4" s="5"/>
      <c r="J4" s="1"/>
      <c r="K4" s="1"/>
      <c r="L4" s="4"/>
      <c r="M4" s="1"/>
      <c r="N4" s="1"/>
    </row>
    <row r="5" spans="1:18" ht="54.75" thickBot="1">
      <c r="A5" s="6" t="s">
        <v>4</v>
      </c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  <c r="J5" s="1"/>
      <c r="K5" s="10"/>
      <c r="L5" s="10"/>
      <c r="M5" s="1"/>
      <c r="N5" s="1"/>
      <c r="Q5" s="45"/>
    </row>
    <row r="6" spans="1:18">
      <c r="A6" s="11">
        <v>1</v>
      </c>
      <c r="B6" s="12"/>
      <c r="C6" s="13">
        <v>2</v>
      </c>
      <c r="D6" s="14">
        <v>3</v>
      </c>
      <c r="E6" s="14">
        <v>4</v>
      </c>
      <c r="F6" s="14">
        <v>5</v>
      </c>
      <c r="G6" s="14">
        <v>6</v>
      </c>
      <c r="H6" s="14">
        <v>7</v>
      </c>
      <c r="I6" s="15">
        <v>8</v>
      </c>
      <c r="J6" s="16"/>
      <c r="K6" s="17"/>
      <c r="L6" s="18"/>
      <c r="M6" s="1"/>
      <c r="N6" s="1"/>
      <c r="Q6" s="45"/>
    </row>
    <row r="7" spans="1:18">
      <c r="A7" s="19" t="s">
        <v>12</v>
      </c>
      <c r="B7" s="20"/>
      <c r="C7" s="20"/>
      <c r="D7" s="20"/>
      <c r="E7" s="20"/>
      <c r="F7" s="20"/>
      <c r="G7" s="20"/>
      <c r="H7" s="20"/>
      <c r="I7" s="21"/>
      <c r="J7" s="16"/>
      <c r="K7" s="17"/>
      <c r="L7" s="18"/>
      <c r="M7" s="1"/>
      <c r="N7" s="1"/>
      <c r="Q7" s="45"/>
    </row>
    <row r="8" spans="1:18" ht="15.75" thickBot="1">
      <c r="A8" s="90" t="s">
        <v>13</v>
      </c>
      <c r="B8" s="91"/>
      <c r="C8" s="22">
        <v>-31236.329999999958</v>
      </c>
      <c r="D8" s="23">
        <v>147762.02000000002</v>
      </c>
      <c r="E8" s="24">
        <v>792771.36</v>
      </c>
      <c r="F8" s="25">
        <v>791417.56</v>
      </c>
      <c r="G8" s="22">
        <v>771301.39</v>
      </c>
      <c r="H8" s="22">
        <v>-29882.530000000028</v>
      </c>
      <c r="I8" s="23">
        <v>169231.99</v>
      </c>
      <c r="J8" s="26"/>
      <c r="K8" s="27"/>
      <c r="L8" s="28">
        <f>[1]Бон11!$C$17</f>
        <v>729449.88000000012</v>
      </c>
      <c r="M8" s="27">
        <f>[1]Бон11!$C$33</f>
        <v>716936.55999999994</v>
      </c>
      <c r="N8" s="27">
        <v>2546.62</v>
      </c>
      <c r="O8">
        <v>1632.44</v>
      </c>
      <c r="Q8" s="45"/>
      <c r="R8">
        <v>139744.98000000001</v>
      </c>
    </row>
    <row r="9" spans="1:18">
      <c r="A9" s="92"/>
      <c r="B9" s="93"/>
      <c r="C9" s="29"/>
      <c r="D9" s="30"/>
      <c r="E9" s="31"/>
      <c r="F9" s="32"/>
      <c r="G9" s="29"/>
      <c r="H9" s="29"/>
      <c r="I9" s="30"/>
      <c r="J9" s="26"/>
      <c r="K9" s="27"/>
      <c r="L9" s="28"/>
      <c r="M9" s="27"/>
      <c r="N9" s="27"/>
      <c r="Q9" s="45"/>
    </row>
    <row r="10" spans="1:18" ht="15.75" thickBot="1">
      <c r="A10" s="90" t="s">
        <v>14</v>
      </c>
      <c r="B10" s="91"/>
      <c r="C10" s="22">
        <v>-190282.40000000026</v>
      </c>
      <c r="D10" s="23">
        <v>64198.64</v>
      </c>
      <c r="E10" s="24">
        <v>694793.22</v>
      </c>
      <c r="F10" s="25">
        <v>311111</v>
      </c>
      <c r="G10" s="22">
        <v>603448.80999999994</v>
      </c>
      <c r="H10" s="22">
        <v>193399.81999999972</v>
      </c>
      <c r="I10" s="23">
        <v>155543.05000000005</v>
      </c>
      <c r="J10" s="26"/>
      <c r="K10" s="33"/>
      <c r="L10" s="34">
        <f>[1]Бон11!$F$17</f>
        <v>369892.31999999995</v>
      </c>
      <c r="M10" s="35">
        <f>[1]Бон11!$F$33</f>
        <v>366729.17000000004</v>
      </c>
      <c r="N10" s="35">
        <f>84.34+621.74</f>
        <v>706.08</v>
      </c>
      <c r="Q10" s="45"/>
      <c r="R10">
        <v>163159.85</v>
      </c>
    </row>
    <row r="11" spans="1:18">
      <c r="A11" s="94"/>
      <c r="B11" s="95"/>
      <c r="C11" s="36"/>
      <c r="D11" s="37"/>
      <c r="E11" s="38"/>
      <c r="F11" s="39"/>
      <c r="G11" s="36"/>
      <c r="H11" s="36"/>
      <c r="I11" s="37"/>
      <c r="J11" s="1"/>
      <c r="K11" s="1"/>
      <c r="L11" s="4"/>
      <c r="M11" s="1"/>
      <c r="N11" s="1"/>
      <c r="Q11" s="45"/>
    </row>
    <row r="12" spans="1:18" ht="15.75" thickBot="1">
      <c r="A12" s="90" t="s">
        <v>15</v>
      </c>
      <c r="B12" s="91"/>
      <c r="C12" s="22">
        <v>-323.22000000000116</v>
      </c>
      <c r="D12" s="23">
        <v>33025.879999999997</v>
      </c>
      <c r="E12" s="24">
        <v>165909.6</v>
      </c>
      <c r="F12" s="24">
        <v>165909.6</v>
      </c>
      <c r="G12" s="22">
        <v>163058.68</v>
      </c>
      <c r="H12" s="22">
        <v>-323.22000000000116</v>
      </c>
      <c r="I12" s="23">
        <v>35876.800000000017</v>
      </c>
      <c r="J12" s="1"/>
      <c r="K12" s="1"/>
      <c r="L12" s="4">
        <f>[1]Бон11!$K$17</f>
        <v>159554.85000000003</v>
      </c>
      <c r="M12" s="1">
        <f>[1]Бон11!$K$33</f>
        <v>156951.65000000002</v>
      </c>
      <c r="N12" s="1">
        <v>295.8</v>
      </c>
      <c r="O12">
        <v>356.7</v>
      </c>
      <c r="Q12" s="45"/>
      <c r="R12">
        <v>36133.800000000003</v>
      </c>
    </row>
    <row r="13" spans="1:18">
      <c r="A13" s="92"/>
      <c r="B13" s="93"/>
      <c r="C13" s="29"/>
      <c r="D13" s="30"/>
      <c r="E13" s="31"/>
      <c r="F13" s="31"/>
      <c r="G13" s="29"/>
      <c r="H13" s="29"/>
      <c r="I13" s="29"/>
      <c r="J13" s="1"/>
      <c r="K13" s="1"/>
      <c r="L13" s="4"/>
      <c r="M13" s="1"/>
      <c r="N13" s="1"/>
      <c r="Q13" s="45"/>
    </row>
    <row r="14" spans="1:18" ht="15.75" thickBot="1">
      <c r="A14" s="90" t="s">
        <v>16</v>
      </c>
      <c r="B14" s="91"/>
      <c r="C14" s="40">
        <v>133.52999999996973</v>
      </c>
      <c r="D14" s="23">
        <v>3200.08</v>
      </c>
      <c r="E14" s="24">
        <v>16785.420000000002</v>
      </c>
      <c r="F14" s="24">
        <v>16785.419999999998</v>
      </c>
      <c r="G14" s="22">
        <v>16457.73</v>
      </c>
      <c r="H14" s="40">
        <v>133.52999999997337</v>
      </c>
      <c r="I14" s="40">
        <v>3527.7700000000004</v>
      </c>
      <c r="J14" s="41">
        <v>8353.15</v>
      </c>
      <c r="K14" s="42">
        <f>F14-J14</f>
        <v>8432.2699999999986</v>
      </c>
      <c r="L14" s="43">
        <f>[1]Бон11!$Q$17</f>
        <v>19192.05</v>
      </c>
      <c r="M14">
        <f>[1]Бон11!$Q$33</f>
        <v>18575.030000000002</v>
      </c>
      <c r="N14">
        <v>195.24</v>
      </c>
      <c r="O14">
        <v>34.090000000000003</v>
      </c>
      <c r="Q14" s="45"/>
      <c r="R14">
        <v>3657.25</v>
      </c>
    </row>
    <row r="15" spans="1:18">
      <c r="A15" s="92"/>
      <c r="B15" s="93"/>
      <c r="C15" s="29"/>
      <c r="D15" s="30"/>
      <c r="E15" s="31"/>
      <c r="F15" s="31"/>
      <c r="G15" s="29"/>
      <c r="H15" s="29"/>
      <c r="I15" s="29"/>
      <c r="J15" s="41"/>
      <c r="K15" s="44"/>
      <c r="Q15" s="45"/>
    </row>
    <row r="16" spans="1:18" ht="15.75" thickBot="1">
      <c r="A16" s="90" t="s">
        <v>17</v>
      </c>
      <c r="B16" s="91"/>
      <c r="C16" s="40">
        <v>59.529999999960637</v>
      </c>
      <c r="D16" s="23">
        <v>1342.54</v>
      </c>
      <c r="E16" s="24">
        <v>2482.35</v>
      </c>
      <c r="F16" s="24">
        <v>2482.35</v>
      </c>
      <c r="G16" s="22">
        <v>2505.5700000000002</v>
      </c>
      <c r="H16" s="40">
        <v>59.529999999960637</v>
      </c>
      <c r="I16" s="40">
        <v>1319.3199999999997</v>
      </c>
      <c r="J16" s="41">
        <v>11752.58</v>
      </c>
      <c r="K16" s="42">
        <f>F16-J16</f>
        <v>-9270.23</v>
      </c>
      <c r="L16" s="43">
        <f>[1]Бон11!$T$17</f>
        <v>12626.720000000001</v>
      </c>
      <c r="M16">
        <f>[1]Бон11!$T$33</f>
        <v>12050.83</v>
      </c>
      <c r="N16">
        <v>99.66</v>
      </c>
      <c r="O16">
        <v>21.91</v>
      </c>
      <c r="Q16" s="45"/>
      <c r="R16">
        <v>1373.65</v>
      </c>
    </row>
    <row r="17" spans="1:21">
      <c r="A17" s="92"/>
      <c r="B17" s="93"/>
      <c r="C17" s="29"/>
      <c r="D17" s="30"/>
      <c r="E17" s="31"/>
      <c r="F17" s="31"/>
      <c r="G17" s="29"/>
      <c r="H17" s="29"/>
      <c r="I17" s="29"/>
      <c r="J17" s="41"/>
      <c r="K17" s="44"/>
      <c r="Q17" s="45"/>
    </row>
    <row r="18" spans="1:21" ht="15.75" thickBot="1">
      <c r="A18" s="90" t="s">
        <v>18</v>
      </c>
      <c r="B18" s="91"/>
      <c r="C18" s="40">
        <v>165.84999999996217</v>
      </c>
      <c r="D18" s="23">
        <v>6835.3200000000006</v>
      </c>
      <c r="E18" s="24">
        <v>48836.119999999995</v>
      </c>
      <c r="F18" s="24">
        <v>48836.12</v>
      </c>
      <c r="G18" s="22">
        <v>46410.49</v>
      </c>
      <c r="H18" s="40">
        <v>165.84999999995489</v>
      </c>
      <c r="I18" s="40">
        <v>9260.9499999999971</v>
      </c>
      <c r="J18" s="41">
        <v>24726.6</v>
      </c>
      <c r="K18" s="42">
        <f>F18-J18</f>
        <v>24109.520000000004</v>
      </c>
      <c r="L18" s="43">
        <f>[1]Бон11!$P$17</f>
        <v>32967.39</v>
      </c>
      <c r="M18">
        <f>[1]Бон11!$P$33</f>
        <v>33687.170000000006</v>
      </c>
      <c r="N18">
        <f>77.06+244.59</f>
        <v>321.64999999999998</v>
      </c>
      <c r="O18">
        <v>86.45</v>
      </c>
      <c r="Q18" s="45"/>
      <c r="R18">
        <v>9487.67</v>
      </c>
    </row>
    <row r="19" spans="1:21">
      <c r="A19" s="92"/>
      <c r="B19" s="93"/>
      <c r="C19" s="29"/>
      <c r="D19" s="30"/>
      <c r="E19" s="31"/>
      <c r="F19" s="31"/>
      <c r="G19" s="29"/>
      <c r="H19" s="29"/>
      <c r="I19" s="29"/>
      <c r="J19" s="41"/>
      <c r="K19" s="44"/>
      <c r="Q19" s="45"/>
    </row>
    <row r="20" spans="1:21">
      <c r="A20" s="96" t="s">
        <v>19</v>
      </c>
      <c r="B20" s="98"/>
      <c r="C20" s="46">
        <v>-951.00000000001455</v>
      </c>
      <c r="D20" s="47">
        <v>7493.83</v>
      </c>
      <c r="E20" s="31"/>
      <c r="F20" s="31"/>
      <c r="G20" s="48"/>
      <c r="H20" s="46">
        <v>-951.00000000001455</v>
      </c>
      <c r="I20" s="30">
        <v>7493.83</v>
      </c>
      <c r="J20" s="44">
        <v>151998.72</v>
      </c>
      <c r="K20" s="42">
        <f>F20-J20</f>
        <v>-151998.72</v>
      </c>
      <c r="M20">
        <f>[1]Бон11!$M$33+[1]Бон11!$N$33</f>
        <v>2437.5</v>
      </c>
      <c r="Q20" s="45"/>
    </row>
    <row r="21" spans="1:21">
      <c r="A21" s="96"/>
      <c r="B21" s="97"/>
      <c r="C21" s="29"/>
      <c r="D21" s="30"/>
      <c r="E21" s="49"/>
      <c r="F21" s="50"/>
      <c r="G21" s="29"/>
      <c r="H21" s="29"/>
      <c r="I21" s="30"/>
      <c r="J21" s="1"/>
      <c r="K21" s="1"/>
      <c r="L21" s="4"/>
      <c r="M21" s="1"/>
      <c r="N21" s="1"/>
      <c r="Q21" s="45"/>
    </row>
    <row r="22" spans="1:21" ht="15" hidden="1" customHeight="1">
      <c r="A22" s="96"/>
      <c r="B22" s="97"/>
      <c r="C22" s="29"/>
      <c r="D22" s="30"/>
      <c r="E22" s="50"/>
      <c r="F22" s="50"/>
      <c r="G22" s="29"/>
      <c r="H22" s="29"/>
      <c r="I22" s="30"/>
      <c r="J22" s="1"/>
      <c r="K22" s="1"/>
      <c r="L22" s="4"/>
      <c r="M22" s="1"/>
      <c r="N22" s="1"/>
      <c r="Q22" s="45"/>
    </row>
    <row r="23" spans="1:21" ht="15" hidden="1" customHeight="1">
      <c r="A23" s="96"/>
      <c r="B23" s="97"/>
      <c r="C23" s="29"/>
      <c r="D23" s="30"/>
      <c r="E23" s="50"/>
      <c r="F23" s="50"/>
      <c r="G23" s="29"/>
      <c r="H23" s="29"/>
      <c r="I23" s="30"/>
      <c r="J23" s="1"/>
      <c r="K23" s="1"/>
      <c r="L23" s="4"/>
      <c r="M23" s="1"/>
      <c r="N23" s="1"/>
      <c r="Q23" s="45"/>
    </row>
    <row r="24" spans="1:21" ht="15" hidden="1" customHeight="1">
      <c r="A24" s="96"/>
      <c r="B24" s="97"/>
      <c r="C24" s="29"/>
      <c r="D24" s="30"/>
      <c r="E24" s="50"/>
      <c r="F24" s="50"/>
      <c r="G24" s="29"/>
      <c r="H24" s="29"/>
      <c r="I24" s="30"/>
      <c r="J24" s="1"/>
      <c r="K24" s="1"/>
      <c r="L24" s="4"/>
      <c r="M24" s="1"/>
      <c r="N24" s="1"/>
      <c r="Q24" s="45"/>
    </row>
    <row r="25" spans="1:21" ht="15" hidden="1" customHeight="1">
      <c r="A25" s="96"/>
      <c r="B25" s="97"/>
      <c r="C25" s="29"/>
      <c r="D25" s="30"/>
      <c r="E25" s="50"/>
      <c r="F25" s="50"/>
      <c r="G25" s="29"/>
      <c r="H25" s="29"/>
      <c r="I25" s="30"/>
      <c r="J25" s="1"/>
      <c r="K25" s="1"/>
      <c r="L25" s="4"/>
      <c r="M25" s="1"/>
      <c r="N25" s="1"/>
      <c r="Q25" s="45"/>
    </row>
    <row r="26" spans="1:21" ht="15" hidden="1" customHeight="1">
      <c r="A26" s="51"/>
      <c r="B26" s="52"/>
      <c r="C26" s="53"/>
      <c r="D26" s="54"/>
      <c r="E26" s="55"/>
      <c r="F26" s="55"/>
      <c r="G26" s="53"/>
      <c r="H26" s="29"/>
      <c r="I26" s="30"/>
      <c r="J26" s="1"/>
      <c r="K26" s="1"/>
      <c r="L26" s="4"/>
      <c r="M26" s="1"/>
      <c r="N26" s="1"/>
      <c r="Q26" s="45"/>
    </row>
    <row r="27" spans="1:21" ht="15" hidden="1" customHeight="1">
      <c r="A27" s="96"/>
      <c r="B27" s="97"/>
      <c r="C27" s="46"/>
      <c r="D27" s="30"/>
      <c r="E27" s="50"/>
      <c r="F27" s="50"/>
      <c r="G27" s="29"/>
      <c r="H27" s="29"/>
      <c r="I27" s="30"/>
      <c r="J27" s="56"/>
      <c r="K27" s="1"/>
      <c r="L27" s="4"/>
      <c r="M27" s="1"/>
      <c r="N27" s="1"/>
      <c r="Q27" s="45"/>
    </row>
    <row r="28" spans="1:21" ht="15.75" thickBot="1">
      <c r="A28" s="103"/>
      <c r="B28" s="104"/>
      <c r="C28" s="57"/>
      <c r="D28" s="58"/>
      <c r="E28" s="59"/>
      <c r="F28" s="59"/>
      <c r="G28" s="57"/>
      <c r="H28" s="57"/>
      <c r="I28" s="58"/>
      <c r="J28" s="1"/>
      <c r="K28" s="1"/>
      <c r="L28" s="4"/>
      <c r="M28" s="1"/>
      <c r="N28" s="1"/>
      <c r="Q28" s="45"/>
    </row>
    <row r="29" spans="1:21" ht="15.75" thickBot="1">
      <c r="A29" s="101" t="s">
        <v>20</v>
      </c>
      <c r="B29" s="102"/>
      <c r="C29" s="60">
        <v>-222434.04000000033</v>
      </c>
      <c r="D29" s="60">
        <v>263858.31000000006</v>
      </c>
      <c r="E29" s="60">
        <v>1721578.0700000003</v>
      </c>
      <c r="F29" s="60">
        <v>1336542.0500000003</v>
      </c>
      <c r="G29" s="60">
        <v>1603182.67</v>
      </c>
      <c r="H29" s="60">
        <v>162601.97999999957</v>
      </c>
      <c r="I29" s="60">
        <v>382253.71000000014</v>
      </c>
      <c r="J29" s="1"/>
      <c r="K29" s="1"/>
      <c r="L29" s="4"/>
      <c r="M29" s="1"/>
      <c r="N29" s="1"/>
      <c r="Q29" s="45"/>
    </row>
    <row r="30" spans="1:21">
      <c r="A30" s="61"/>
      <c r="B30" s="62"/>
      <c r="C30" s="63"/>
      <c r="D30" s="63"/>
      <c r="E30" s="63"/>
      <c r="F30" s="63"/>
      <c r="G30" s="63"/>
      <c r="H30" s="63"/>
      <c r="I30" s="64"/>
      <c r="J30" s="1"/>
      <c r="K30" s="1"/>
      <c r="L30" s="4"/>
      <c r="M30" s="1"/>
      <c r="N30" s="1"/>
      <c r="Q30" s="45"/>
    </row>
    <row r="31" spans="1:21" ht="32.450000000000003" customHeight="1" thickBot="1">
      <c r="A31" s="99" t="s">
        <v>21</v>
      </c>
      <c r="B31" s="100"/>
      <c r="C31" s="65">
        <v>2861532.0300000003</v>
      </c>
      <c r="D31" s="65">
        <v>95388.460000000079</v>
      </c>
      <c r="E31" s="65">
        <v>564954.34</v>
      </c>
      <c r="F31" s="65">
        <v>3000000</v>
      </c>
      <c r="G31" s="65">
        <v>550514.28</v>
      </c>
      <c r="H31" s="65">
        <v>426486.37000000011</v>
      </c>
      <c r="I31" s="65">
        <v>109828.52000000002</v>
      </c>
      <c r="J31" s="26"/>
      <c r="K31" s="35"/>
      <c r="L31" s="34">
        <f>[1]Бон11!$O$17</f>
        <v>210910.36000000002</v>
      </c>
      <c r="M31" s="35">
        <f>[1]Бон11!$O$33</f>
        <v>148724.82999999999</v>
      </c>
      <c r="N31" s="35"/>
      <c r="Q31" s="45"/>
      <c r="R31" s="66" t="s">
        <v>22</v>
      </c>
      <c r="S31" s="66"/>
      <c r="T31" s="66"/>
      <c r="U31" s="66"/>
    </row>
    <row r="32" spans="1:21" ht="43.15" customHeight="1" thickBot="1">
      <c r="A32" s="113" t="s">
        <v>23</v>
      </c>
      <c r="B32" s="114"/>
      <c r="C32" s="67">
        <v>84895.03</v>
      </c>
      <c r="D32" s="67"/>
      <c r="E32" s="67">
        <v>28800.59</v>
      </c>
      <c r="F32" s="67">
        <v>550</v>
      </c>
      <c r="G32" s="67">
        <v>28800.59</v>
      </c>
      <c r="H32" s="67">
        <v>28250.589999999997</v>
      </c>
      <c r="I32" s="67"/>
      <c r="J32" s="26"/>
      <c r="K32" s="35"/>
      <c r="L32" s="34"/>
      <c r="M32" s="35"/>
      <c r="N32" s="35"/>
      <c r="Q32" s="45"/>
      <c r="R32" t="s">
        <v>24</v>
      </c>
    </row>
    <row r="33" spans="1:19" ht="15.75" thickBot="1">
      <c r="A33" s="101" t="s">
        <v>20</v>
      </c>
      <c r="B33" s="112"/>
      <c r="C33" s="68">
        <v>2861532.0300000003</v>
      </c>
      <c r="D33" s="68">
        <v>95388.460000000079</v>
      </c>
      <c r="E33" s="68">
        <v>593754.92999999993</v>
      </c>
      <c r="F33" s="68">
        <v>3000550</v>
      </c>
      <c r="G33" s="68">
        <v>579314.87</v>
      </c>
      <c r="H33" s="68">
        <v>454736.96000000008</v>
      </c>
      <c r="I33" s="69">
        <v>109828.52000000002</v>
      </c>
      <c r="J33" s="1"/>
      <c r="K33" s="1"/>
      <c r="L33" s="4"/>
      <c r="M33" s="1"/>
      <c r="N33" s="1"/>
      <c r="Q33" s="120"/>
      <c r="R33" s="70">
        <f>H33-I33</f>
        <v>344908.44000000006</v>
      </c>
      <c r="S33">
        <v>2444908.44</v>
      </c>
    </row>
    <row r="34" spans="1:19" ht="15.75" thickBot="1">
      <c r="A34" s="109"/>
      <c r="B34" s="110"/>
      <c r="C34" s="110"/>
      <c r="D34" s="110"/>
      <c r="E34" s="110"/>
      <c r="F34" s="110"/>
      <c r="G34" s="110"/>
      <c r="H34" s="110"/>
      <c r="I34" s="111"/>
      <c r="J34" s="1"/>
      <c r="Q34" s="45"/>
      <c r="R34" s="70">
        <f>R33-S33</f>
        <v>-2100000</v>
      </c>
    </row>
    <row r="35" spans="1:19" ht="15" customHeight="1">
      <c r="A35" s="107" t="s">
        <v>25</v>
      </c>
      <c r="B35" s="108"/>
      <c r="C35" s="71">
        <v>1189.3599999999651</v>
      </c>
      <c r="D35" s="71">
        <v>48669.419999999911</v>
      </c>
      <c r="E35" s="72"/>
      <c r="F35" s="72"/>
      <c r="G35" s="71"/>
      <c r="H35" s="71">
        <v>1189.3599999999651</v>
      </c>
      <c r="I35" s="73">
        <v>48669.419999999911</v>
      </c>
      <c r="J35" s="1"/>
      <c r="L35" s="43">
        <f>[1]Бон11!$H$17</f>
        <v>634.53</v>
      </c>
      <c r="M35">
        <f>[1]Бон11!$H$33</f>
        <v>21441.170000000002</v>
      </c>
    </row>
    <row r="36" spans="1:19" ht="15" customHeight="1">
      <c r="A36" s="105" t="s">
        <v>26</v>
      </c>
      <c r="B36" s="106"/>
      <c r="C36" s="46">
        <v>5619.560000000014</v>
      </c>
      <c r="D36" s="46">
        <v>45834.910000000091</v>
      </c>
      <c r="E36" s="32"/>
      <c r="F36" s="32"/>
      <c r="G36" s="29"/>
      <c r="H36" s="46">
        <v>5619.560000000014</v>
      </c>
      <c r="I36" s="30">
        <v>45834.910000000091</v>
      </c>
      <c r="J36" s="1"/>
      <c r="M36">
        <f>[1]Бон11!$I$33</f>
        <v>14202.59</v>
      </c>
    </row>
    <row r="37" spans="1:19">
      <c r="A37" s="96" t="s">
        <v>27</v>
      </c>
      <c r="B37" s="98"/>
      <c r="C37" s="46">
        <v>-514.57000000053085</v>
      </c>
      <c r="D37" s="46">
        <v>72865.340000000229</v>
      </c>
      <c r="E37" s="32"/>
      <c r="F37" s="32"/>
      <c r="G37" s="29">
        <v>-1011.3399999999997</v>
      </c>
      <c r="H37" s="46">
        <v>-514.57000000053085</v>
      </c>
      <c r="I37" s="30">
        <v>73876.680000000226</v>
      </c>
      <c r="J37" s="1"/>
      <c r="M37">
        <f>[1]Бон11!$J$33</f>
        <v>41054.9</v>
      </c>
    </row>
    <row r="38" spans="1:19">
      <c r="A38" s="96" t="s">
        <v>28</v>
      </c>
      <c r="B38" s="98"/>
      <c r="C38" s="46">
        <v>0.43999999999869033</v>
      </c>
      <c r="D38" s="46">
        <v>93.88999999999767</v>
      </c>
      <c r="E38" s="32"/>
      <c r="F38" s="32"/>
      <c r="G38" s="29"/>
      <c r="H38" s="46">
        <v>0.43999999999869033</v>
      </c>
      <c r="I38" s="30">
        <v>93.88999999999767</v>
      </c>
      <c r="J38" s="1"/>
      <c r="M38">
        <f>[1]Бон11!$U$33</f>
        <v>128.28</v>
      </c>
    </row>
    <row r="39" spans="1:19" ht="15.75" thickBot="1">
      <c r="A39" s="103"/>
      <c r="B39" s="119"/>
      <c r="C39" s="74">
        <v>0</v>
      </c>
      <c r="D39" s="74"/>
      <c r="E39" s="74"/>
      <c r="F39" s="74"/>
      <c r="G39" s="74"/>
      <c r="H39" s="75">
        <v>0</v>
      </c>
      <c r="I39" s="76"/>
      <c r="J39" s="1"/>
      <c r="R39" s="70"/>
    </row>
    <row r="40" spans="1:19" ht="15.75" thickBot="1">
      <c r="A40" s="101" t="s">
        <v>20</v>
      </c>
      <c r="B40" s="112"/>
      <c r="C40" s="77">
        <v>6294.789999999447</v>
      </c>
      <c r="D40" s="77">
        <v>167463.5600000002</v>
      </c>
      <c r="E40" s="77">
        <v>0</v>
      </c>
      <c r="F40" s="77">
        <v>0</v>
      </c>
      <c r="G40" s="77">
        <v>-1011.3399999999997</v>
      </c>
      <c r="H40" s="77">
        <v>6294.789999999447</v>
      </c>
      <c r="I40" s="77">
        <v>168474.90000000023</v>
      </c>
      <c r="J40" s="1"/>
      <c r="R40" s="70"/>
    </row>
    <row r="41" spans="1:19" ht="15.75" thickBot="1">
      <c r="A41" s="117" t="s">
        <v>29</v>
      </c>
      <c r="B41" s="118"/>
      <c r="C41" s="60">
        <v>2645392.7799999993</v>
      </c>
      <c r="D41" s="60">
        <v>526710.33000000031</v>
      </c>
      <c r="E41" s="60">
        <v>2315333</v>
      </c>
      <c r="F41" s="60">
        <v>4337092.0500000007</v>
      </c>
      <c r="G41" s="60">
        <v>2181486.2000000002</v>
      </c>
      <c r="H41" s="60">
        <v>623633.72999999917</v>
      </c>
      <c r="I41" s="60">
        <v>660557.13000000035</v>
      </c>
      <c r="J41" s="1"/>
      <c r="L41" s="43">
        <f>L8+L10+L12+L14+L16+L18+L31+L35</f>
        <v>1535228.1000000003</v>
      </c>
      <c r="M41" s="43">
        <f>M8+M10+M12+M14+M16+M18+M31+M35+M20+M36+M37+M38</f>
        <v>1532919.68</v>
      </c>
    </row>
    <row r="42" spans="1:19" s="81" customFormat="1" ht="15" customHeight="1">
      <c r="A42" s="78" t="s">
        <v>30</v>
      </c>
      <c r="B42" s="79"/>
      <c r="C42" s="47">
        <v>63812</v>
      </c>
      <c r="D42" s="47">
        <v>500</v>
      </c>
      <c r="E42" s="47">
        <v>12000</v>
      </c>
      <c r="F42" s="47">
        <v>1500</v>
      </c>
      <c r="G42" s="47">
        <v>12000</v>
      </c>
      <c r="H42" s="47">
        <v>74312</v>
      </c>
      <c r="I42" s="47">
        <v>500</v>
      </c>
      <c r="J42" s="80"/>
      <c r="L42" s="43"/>
    </row>
    <row r="43" spans="1:19" s="81" customFormat="1" ht="15" customHeight="1">
      <c r="A43" s="115" t="s">
        <v>31</v>
      </c>
      <c r="B43" s="116"/>
      <c r="C43" s="47"/>
      <c r="D43" s="47">
        <v>500</v>
      </c>
      <c r="E43" s="47">
        <v>6000</v>
      </c>
      <c r="F43" s="47"/>
      <c r="G43" s="47">
        <v>6000</v>
      </c>
      <c r="H43" s="46"/>
      <c r="I43" s="30">
        <v>500</v>
      </c>
      <c r="J43" s="80"/>
      <c r="L43" s="43"/>
    </row>
    <row r="44" spans="1:19" ht="15" customHeight="1">
      <c r="A44" s="115" t="s">
        <v>32</v>
      </c>
      <c r="B44" s="116"/>
      <c r="C44" s="47"/>
      <c r="D44" s="47">
        <v>0</v>
      </c>
      <c r="E44" s="47">
        <v>6000</v>
      </c>
      <c r="F44" s="47"/>
      <c r="G44" s="47">
        <v>6000</v>
      </c>
      <c r="H44" s="46"/>
      <c r="I44" s="30">
        <v>0</v>
      </c>
      <c r="J44" s="1"/>
    </row>
    <row r="45" spans="1:19" ht="15.75" customHeight="1" thickBot="1">
      <c r="A45" s="82" t="s">
        <v>33</v>
      </c>
      <c r="B45" s="82"/>
      <c r="C45" s="83"/>
      <c r="D45" s="83"/>
      <c r="E45" s="83"/>
      <c r="F45" s="83">
        <v>1500</v>
      </c>
      <c r="G45" s="83"/>
      <c r="H45" s="84"/>
      <c r="I45" s="85"/>
      <c r="J45" s="1"/>
    </row>
    <row r="46" spans="1:19" ht="15.75" thickBot="1">
      <c r="A46" s="117" t="s">
        <v>34</v>
      </c>
      <c r="B46" s="118"/>
      <c r="C46" s="60">
        <v>2709204.7799999993</v>
      </c>
      <c r="D46" s="60">
        <v>527210.33000000031</v>
      </c>
      <c r="E46" s="60">
        <v>2327333</v>
      </c>
      <c r="F46" s="60">
        <v>4338592.0500000007</v>
      </c>
      <c r="G46" s="60">
        <v>2193486.2000000002</v>
      </c>
      <c r="H46" s="60">
        <v>697945.72999999917</v>
      </c>
      <c r="I46" s="60">
        <v>661057.13000000035</v>
      </c>
      <c r="J46" s="1"/>
    </row>
    <row r="47" spans="1:19">
      <c r="A47" s="86"/>
      <c r="B47" s="87"/>
      <c r="C47" s="88"/>
      <c r="D47" s="88"/>
      <c r="E47" s="88"/>
      <c r="F47" s="88"/>
      <c r="G47" s="88"/>
      <c r="H47" s="88"/>
      <c r="I47" s="89"/>
      <c r="J47" s="1"/>
    </row>
    <row r="49" spans="12:12">
      <c r="L49"/>
    </row>
  </sheetData>
  <mergeCells count="46">
    <mergeCell ref="A44:B44"/>
    <mergeCell ref="A45:B45"/>
    <mergeCell ref="A46:B46"/>
    <mergeCell ref="A47:I47"/>
    <mergeCell ref="A38:B38"/>
    <mergeCell ref="A39:B39"/>
    <mergeCell ref="A40:B40"/>
    <mergeCell ref="A41:B41"/>
    <mergeCell ref="A42:B42"/>
    <mergeCell ref="A43:B43"/>
    <mergeCell ref="A32:B32"/>
    <mergeCell ref="A33:B33"/>
    <mergeCell ref="A34:I34"/>
    <mergeCell ref="A35:B35"/>
    <mergeCell ref="A36:B36"/>
    <mergeCell ref="A37:B37"/>
    <mergeCell ref="A26:B26"/>
    <mergeCell ref="A27:B27"/>
    <mergeCell ref="A28:B28"/>
    <mergeCell ref="A29:B29"/>
    <mergeCell ref="A31:B31"/>
    <mergeCell ref="R31:U31"/>
    <mergeCell ref="A20:B20"/>
    <mergeCell ref="A21:B21"/>
    <mergeCell ref="A22:B22"/>
    <mergeCell ref="A23:B23"/>
    <mergeCell ref="A24:B24"/>
    <mergeCell ref="A25:B25"/>
    <mergeCell ref="A17:B17"/>
    <mergeCell ref="A18:B18"/>
    <mergeCell ref="A19:B19"/>
    <mergeCell ref="A14:B14"/>
    <mergeCell ref="A15:B15"/>
    <mergeCell ref="A16:B16"/>
    <mergeCell ref="A11:B11"/>
    <mergeCell ref="A12:B12"/>
    <mergeCell ref="A13:B13"/>
    <mergeCell ref="A8:B8"/>
    <mergeCell ref="A9:B9"/>
    <mergeCell ref="A10:B10"/>
    <mergeCell ref="A3:I3"/>
    <mergeCell ref="A4:I4"/>
    <mergeCell ref="A5:B5"/>
    <mergeCell ref="K5:L5"/>
    <mergeCell ref="A6:B6"/>
    <mergeCell ref="A7:I7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2022г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2023-11-22T12:07:53Z</dcterms:modified>
</cp:coreProperties>
</file>